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POAs 2022\"/>
    </mc:Choice>
  </mc:AlternateContent>
  <bookViews>
    <workbookView xWindow="0" yWindow="0" windowWidth="28800" windowHeight="12180"/>
  </bookViews>
  <sheets>
    <sheet name="SUBGERENCIA CIENTIFICA" sheetId="2" r:id="rId1"/>
    <sheet name="SUBGERENCIA ADMINISTRATIVA Y F" sheetId="3" r:id="rId2"/>
    <sheet name="JURIDICA" sheetId="4" r:id="rId3"/>
    <sheet name="AUDITORIA" sheetId="5" r:id="rId4"/>
    <sheet name="CALIDAD Y S.P." sheetId="6" r:id="rId5"/>
    <sheet name="CONTABLE" sheetId="7" r:id="rId6"/>
    <sheet name="CARTERA y TESORERIA" sheetId="8" r:id="rId7"/>
    <sheet name="SGSST" sheetId="9" r:id="rId8"/>
    <sheet name="AMBIENTAL" sheetId="10" r:id="rId9"/>
    <sheet name="SISTEMAS" sheetId="11" r:id="rId10"/>
    <sheet name="FACTURACION Y MERCADEO" sheetId="12" r:id="rId11"/>
  </sheets>
  <definedNames>
    <definedName name="_xlnm._FilterDatabase" localSheetId="6" hidden="1">'CARTERA y TESORERIA'!$A$7:$R$23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2" l="1"/>
  <c r="P8" i="12"/>
  <c r="O10" i="12"/>
  <c r="P10" i="12"/>
  <c r="O14" i="12"/>
  <c r="P14" i="12"/>
  <c r="O15" i="12"/>
  <c r="P15" i="12"/>
  <c r="P16" i="12"/>
  <c r="I11" i="11"/>
  <c r="J11" i="11"/>
  <c r="I13" i="11"/>
  <c r="J13" i="11"/>
  <c r="I26" i="11"/>
  <c r="J26" i="11"/>
  <c r="I27" i="11"/>
  <c r="J27" i="11"/>
  <c r="I28" i="11"/>
  <c r="J28" i="11"/>
  <c r="I33" i="11"/>
  <c r="J33" i="11"/>
  <c r="I53" i="11"/>
  <c r="P53" i="11"/>
  <c r="I31" i="10"/>
  <c r="P31" i="10"/>
  <c r="P40" i="9"/>
  <c r="I11" i="8"/>
  <c r="J11" i="8"/>
  <c r="I14" i="8"/>
  <c r="J14" i="8"/>
  <c r="I15" i="8"/>
  <c r="J15" i="8"/>
  <c r="P23" i="8"/>
  <c r="J10" i="7"/>
  <c r="J11" i="7"/>
  <c r="J14" i="7"/>
  <c r="J20" i="6"/>
  <c r="P20" i="5"/>
  <c r="J22" i="4"/>
  <c r="I24" i="4"/>
  <c r="P24" i="4"/>
  <c r="J20" i="3"/>
  <c r="J21" i="3"/>
  <c r="J34" i="3"/>
  <c r="P37" i="3"/>
  <c r="T22" i="2"/>
  <c r="AA25" i="2"/>
  <c r="P27" i="2"/>
</calcChain>
</file>

<file path=xl/comments1.xml><?xml version="1.0" encoding="utf-8"?>
<comments xmlns="http://schemas.openxmlformats.org/spreadsheetml/2006/main">
  <authors>
    <author>Planeacion</author>
  </authors>
  <commentList>
    <comment ref="H25" authorId="0" shapeId="0">
      <text>
        <r>
          <rPr>
            <b/>
            <sz val="9"/>
            <color indexed="81"/>
            <rFont val="Tahoma"/>
            <family val="2"/>
          </rPr>
          <t>Planeacion:</t>
        </r>
        <r>
          <rPr>
            <sz val="9"/>
            <color indexed="81"/>
            <rFont val="Tahoma"/>
            <family val="2"/>
          </rPr>
          <t xml:space="preserve">
POR FAVOR VALIDAR LA FUENTE, NO ENTIENDO A QUE HACE REFERENCIA</t>
        </r>
      </text>
    </comment>
  </commentList>
</comments>
</file>

<file path=xl/sharedStrings.xml><?xml version="1.0" encoding="utf-8"?>
<sst xmlns="http://schemas.openxmlformats.org/spreadsheetml/2006/main" count="1989" uniqueCount="1017">
  <si>
    <t>PORCENTAJE EJECUCION ANUAL</t>
  </si>
  <si>
    <t>METAS CUMPLIDAS</t>
  </si>
  <si>
    <t>METAS PROGRAMADAS</t>
  </si>
  <si>
    <t>Capacitar al talento humano sobre dignificación del paciente mental y reducción del estigma</t>
  </si>
  <si>
    <t>SEMESTRAL</t>
  </si>
  <si>
    <t>N.A</t>
  </si>
  <si>
    <t>Soportes de ejecución del programa de programa de integración  social que permita la dignificación del paciente mental y  la reducción del estigma</t>
  </si>
  <si>
    <t>N° de  actividades ejecutadas del programa de integración  social que permita la dignificación del paciente mental y  la reducción del estigma  / N° actividades programadas del programa de integración  social que permita la dignificación del paciente mental y  la reducción del estigma *100%</t>
  </si>
  <si>
    <t>Proporción de cumplimiento de actividades del programa de integración  social que permita la dignificación del paciente mental y  la reducción del estigma</t>
  </si>
  <si>
    <t>Formular Y ejecutar un programa de integración  social que permita la dignificación del paciente mental y  la reducción del estigma que contemple como mínimo actividades de capacitación al personal y estándares sobre el trato digno y el confort hospitalario del paciente de salud mental</t>
  </si>
  <si>
    <t>Generación y articulación programa de Salud Mental basado en interacción comunitaria para reducción de estigma</t>
  </si>
  <si>
    <t>Alcanzar estándares superiores de calidad en la prestación de servicios de salud minimizando los riesgos para el paciente y su familia</t>
  </si>
  <si>
    <t>Establecer lineamiento institucional sobre dignificación y reducción del estigma del paciente mental</t>
  </si>
  <si>
    <t>ANUAL</t>
  </si>
  <si>
    <t xml:space="preserve">SIHO </t>
  </si>
  <si>
    <t>(Numero de UVR producidas en 2022 de la ESE CRIB - Número de UVR producidas en 2021 de la ESE CRIB / Número de UVR producidas en 2021 de la ESE CRIB*100%</t>
  </si>
  <si>
    <t>Proporción de aumento de UVR</t>
  </si>
  <si>
    <t>Aumentar la producción hospitalaria</t>
  </si>
  <si>
    <t>(Número de citas de consulta externa efectivas en 2022-Número de citas de consulta externa efectivas en 2021 ) /Número de citas de consulta externa efectivas en 2021*100%</t>
  </si>
  <si>
    <t>Proporción de aumento de citas en consulta externa</t>
  </si>
  <si>
    <t>Aumentar la producción en consulta externa</t>
  </si>
  <si>
    <t>Aumento de la capacidad instalada</t>
  </si>
  <si>
    <t>Habilitar nuevos servicios de acuerdo a los resultados del estudio de conveniencia</t>
  </si>
  <si>
    <t>NA</t>
  </si>
  <si>
    <t>Soportes de ejecución del programa de fortalecimiento de servicios</t>
  </si>
  <si>
    <t>N° de actividades ejecutadas del programa de fortalecimiento de servicios /Total de  actividades programadas del programa de fortalecimiento de servicios *100%</t>
  </si>
  <si>
    <t xml:space="preserve">Proporción de cumplimiento de cronogramas de trabajo por servicio asistencial de la ESE </t>
  </si>
  <si>
    <t>Formular y ejecutar un plan que propenda por el fortalecimiento de los servicios habilitados en la ESE en conformidad con el modelo de atención Diferencial en salud mental</t>
  </si>
  <si>
    <t>Fortalecimiento de Servicios Existentes</t>
  </si>
  <si>
    <t>Desarrollar de programas de fortalecimiento de cada uno de los servicios institucionales</t>
  </si>
  <si>
    <t>Soportes de ejecución del programa de P Y P en Salud mental</t>
  </si>
  <si>
    <t>N° de actividadesejecutadas   en Py P de Salud mental /Total de  actividades programadas*100%</t>
  </si>
  <si>
    <t xml:space="preserve">Proporción de cumplimiento de procesos implementados en Rehabilitación en Salud mental </t>
  </si>
  <si>
    <t>Documentar y ejecutar  programa de P y P en Salud mental, socializar y evaluar resultados</t>
  </si>
  <si>
    <t xml:space="preserve">Promoción, prevención y protección de la salud mental </t>
  </si>
  <si>
    <t>Formulación e implementación del plan de Promoción , prevención y protección de la salud mental</t>
  </si>
  <si>
    <t>TRIMESTRAL</t>
  </si>
  <si>
    <t>Soportes de ejecución del programa de desarrollo de competencias y habilidades del paciente</t>
  </si>
  <si>
    <t>N° de lineamientos del programa de desarrollo de competencias y habilidades del paciente ejecutados / Total de lineamientos del programa de desarrollo de competencias y habilidades del paciente *100%</t>
  </si>
  <si>
    <t>Proporción de cumplimiento del lineamientos del programa de desarrollo de competencias y habilidades del paciente</t>
  </si>
  <si>
    <t>Documentar e implementar un programa de desarrollo de competencias y habilidades del paciente en salud mental que propenda por su rehabilitación integral y reinserción social</t>
  </si>
  <si>
    <t>Implementar un programa de desarrollo de competencias y habilidades del paciente</t>
  </si>
  <si>
    <t>Proceso de Integración familia/ paciente y cronogramas</t>
  </si>
  <si>
    <t>N° de actividades ejecutadas  para Integración de la familia con el paciente  /Total de  actividades programadas*100%</t>
  </si>
  <si>
    <t xml:space="preserve">Proporciónde cumplimiento de procesos implementados en Rehabilitación en Salud mental </t>
  </si>
  <si>
    <t>Generar espacios y programas intrahospitaraios y ambulatorios de integración familia paciente encaminado a fortalecimiento manejo de paciente con discapacidad mental</t>
  </si>
  <si>
    <t>Fortalecer el vínvulo familiar y comunitario del paciente</t>
  </si>
  <si>
    <t>Soportes de ejecución del Plan Terapeutico</t>
  </si>
  <si>
    <t>N° de lineamientos implementados del plan terapeutico de Rehabilitacion integral  en Salud Mental/Total de lineamientos del plan terapeutico de Rehabilitacion integral  en Salud Mental   *100%</t>
  </si>
  <si>
    <t>Actualizar, socializar e implementar procesos de Rehabilitacion en salud mental</t>
  </si>
  <si>
    <t>Fortalecer los procesos de rehabilitación en salud mental</t>
  </si>
  <si>
    <t xml:space="preserve">Informe de auditoria  </t>
  </si>
  <si>
    <t>N° de items con adherencia al modelo de atención de la ESE que cumplen  /Total de items evaluados   *100%</t>
  </si>
  <si>
    <t>Proporción de Adherencia al Modelo de prestación de servicios de la ESE CRIB</t>
  </si>
  <si>
    <t>Actualizar, socializar y medir adherencia al Modelo de prestación de servicios de la ESE CRIB</t>
  </si>
  <si>
    <t>Rehabilitación Integral en Salud mental</t>
  </si>
  <si>
    <t>Dirigir la prestación de servicios  hacia la  atención primaria en salud mental con un enfoque que dignifique  y elimine el estigma del paciente favoreciendo su rehabilitación integral</t>
  </si>
  <si>
    <t>Actualizar el modelo de prestación de servicios en salud mental</t>
  </si>
  <si>
    <t>DESARROLLO DE SERVICIOS</t>
  </si>
  <si>
    <t>POA de cada comité</t>
  </si>
  <si>
    <t>N° de comités de carácter asistencial con calificación satisfactoria / Total de comités de carácter asistencial</t>
  </si>
  <si>
    <t>Proporción de cumplimiento de los POA de los comités de carácter asistencial</t>
  </si>
  <si>
    <t xml:space="preserve">Liderar el adecuado funcionamiento de los comités de carácter asistencial, garantizando el cumplimiento de cada uno de sus POA </t>
  </si>
  <si>
    <t>Adecuado y eficiente funcionamiento de los comités institucionales de carácter asistencial</t>
  </si>
  <si>
    <t>Fortalecer la capacidad y el desempeño administrativo de la entidad para optimizar la gestion  institucional propendiendo por el mejoramiento continuo de los procesos</t>
  </si>
  <si>
    <t>Creacion en implementación de manual de funcionamiento de comités institucionales</t>
  </si>
  <si>
    <t>Listas de Chequeo de convenio docencia servicio</t>
  </si>
  <si>
    <t>Grupos de estudiantes con plan de práctica/Total de grupos de estudiantes*100%</t>
  </si>
  <si>
    <t>Proporción de cumplimiento a entrega de planes de practica por parte de las universidades</t>
  </si>
  <si>
    <t>Dar cumplimiento al seguimiento de planes de practica.</t>
  </si>
  <si>
    <t>Actas de inicio y cierre de los planes de mejoramiento</t>
  </si>
  <si>
    <t>N° de actividades ejecutadas de los planes de  mejoramiento establecidos en las actividades docencia servicio / Total de actividades planteadas en los planes de mejoramiento establecidos en las actividades docencia servicio</t>
  </si>
  <si>
    <t>Proporción de cumplimiento de los planes de mejoramiento</t>
  </si>
  <si>
    <t xml:space="preserve">Ejecutar las actividades de mejoramiento de las actividades docencia servicio de la ESE </t>
  </si>
  <si>
    <t xml:space="preserve">Plan de  articulación de plan de practicas. </t>
  </si>
  <si>
    <t>Contribuir al fomento de la formación academica en Salud del departamento mediante ejecución de convenios docencia servicio.</t>
  </si>
  <si>
    <t>Verificar que las universidades con las que se tiene convenio docencia-asistencial garanticen la presentación de los planes de práctica</t>
  </si>
  <si>
    <t>Cumplimiento de cronograma de Participación Social</t>
  </si>
  <si>
    <t xml:space="preserve">Numero de lineamientos del programa de Participacion Ciudadana ejecutados x 100 %  / número de lineamientos del programa de participación ciudadana  </t>
  </si>
  <si>
    <t>Proporción de cumplimiento a cronograma de Participación Social</t>
  </si>
  <si>
    <t>Implementar el programa de participación social de la E.S.E.</t>
  </si>
  <si>
    <t>MENSUAL</t>
  </si>
  <si>
    <t>Tabulación SIAU</t>
  </si>
  <si>
    <t>N° de usuarios satisfechos a los que se les aplicó encuesta / Total de usuarios atendidos que se les aplicó encuesta</t>
  </si>
  <si>
    <t xml:space="preserve">Proporción de usuarios sartisfechos </t>
  </si>
  <si>
    <t>Fortalecer el programa SIAU, mejorando la atención de los usuarios</t>
  </si>
  <si>
    <t>N° de  actividades ejecutadas del programa de Atención al Usuario/ N° de actividades planteadas del programa  de atencion al usuario X 100 %</t>
  </si>
  <si>
    <t>Proporción de adherencia al Programa de atención al usuario y trabajo social</t>
  </si>
  <si>
    <t>Documentar e implementar programa de Atención al usuario y trabajo social en la ESE</t>
  </si>
  <si>
    <t>Fortalecer el programa de informacion y atencion al usuario</t>
  </si>
  <si>
    <t>Cumplimiento de cronograma de participación social y soportes del ejecución mismo</t>
  </si>
  <si>
    <t>N° de  Reuniones realizadas con alianza de usuarios/ N° de reuniones planeadas con alianza de usuarios *100%</t>
  </si>
  <si>
    <t>Proporción de cumplimiento de reuniones con alianza de usuarios</t>
  </si>
  <si>
    <t xml:space="preserve"> Integrar  en los procesos de la ESE la participacion ciudadana </t>
  </si>
  <si>
    <t xml:space="preserve">Plan de trabajo de SIAU Y  participación social </t>
  </si>
  <si>
    <t>Garantizar el fomento de la integridad y la transparencia  en la gestion de los procesos</t>
  </si>
  <si>
    <t>Realizar una reunion trimestral con alianza de usuarios</t>
  </si>
  <si>
    <t>DESARROLLO ADMINISTRATIVO</t>
  </si>
  <si>
    <t>OBSERVACIONES Y / O RECOMENDACIONES</t>
  </si>
  <si>
    <t>DIFERENCIA</t>
  </si>
  <si>
    <t>CUMPLIMIENTO</t>
  </si>
  <si>
    <r>
      <t>EJECUCION REAL</t>
    </r>
    <r>
      <rPr>
        <b/>
        <sz val="8"/>
        <color theme="0" tint="-0.14999847407452621"/>
        <rFont val="Arial"/>
        <family val="2"/>
      </rPr>
      <t>(Que porcentaje va de cumplimiento)</t>
    </r>
  </si>
  <si>
    <t>EJECUCION ESPERADA MOMENTO SEGUIMIENTO</t>
  </si>
  <si>
    <r>
      <t xml:space="preserve">PERIODICIDAD DE SEGUIMIENTO </t>
    </r>
    <r>
      <rPr>
        <b/>
        <sz val="8"/>
        <color theme="0" tint="-0.14999847407452621"/>
        <rFont val="Arial"/>
        <family val="2"/>
      </rPr>
      <t>(Depende de cada indicador)</t>
    </r>
  </si>
  <si>
    <t xml:space="preserve">META ANUAL </t>
  </si>
  <si>
    <t>META TRIM</t>
  </si>
  <si>
    <t>META MEN</t>
  </si>
  <si>
    <r>
      <t xml:space="preserve">FUENTE </t>
    </r>
    <r>
      <rPr>
        <b/>
        <sz val="8"/>
        <color theme="0" tint="-0.14999847407452621"/>
        <rFont val="Arial"/>
        <family val="2"/>
      </rPr>
      <t>(Hace referencia al documento donde se puede verificar el cumplimiento)</t>
    </r>
  </si>
  <si>
    <t xml:space="preserve">FORMULA </t>
  </si>
  <si>
    <r>
      <t>NOMBRE DEL INDICADOR</t>
    </r>
    <r>
      <rPr>
        <b/>
        <sz val="8"/>
        <color theme="0" tint="-0.14999847407452621"/>
        <rFont val="Arial"/>
        <family val="2"/>
      </rPr>
      <t xml:space="preserve"> (Mide la meta)</t>
    </r>
  </si>
  <si>
    <r>
      <t xml:space="preserve">METAS QUE DAN CUMPLIMIENTO AL PLAN </t>
    </r>
    <r>
      <rPr>
        <b/>
        <sz val="8"/>
        <color theme="0" tint="-0.14999847407452621"/>
        <rFont val="Arial"/>
        <family val="2"/>
      </rPr>
      <t>(Minimo 2 por plan- se pueden incluir productos)</t>
    </r>
  </si>
  <si>
    <r>
      <t>PLAN (</t>
    </r>
    <r>
      <rPr>
        <b/>
        <sz val="8"/>
        <color theme="0" tint="-0.14999847407452621"/>
        <rFont val="Arial"/>
        <family val="2"/>
      </rPr>
      <t>Como va a cumplir el objetivo, cada objetivo debe tener como minimo 2 planes)</t>
    </r>
  </si>
  <si>
    <r>
      <t xml:space="preserve">OBJETIVO </t>
    </r>
    <r>
      <rPr>
        <b/>
        <sz val="8"/>
        <color theme="0" tint="-0.14999847407452621"/>
        <rFont val="Arial"/>
        <family val="2"/>
      </rPr>
      <t>(De su plan de gestión)</t>
    </r>
  </si>
  <si>
    <t>META PLAN DE DESARROLLO</t>
  </si>
  <si>
    <r>
      <t xml:space="preserve">LINEA ESTRATEGICA </t>
    </r>
    <r>
      <rPr>
        <b/>
        <sz val="8"/>
        <color theme="0" tint="-0.14999847407452621"/>
        <rFont val="Arial"/>
        <family val="2"/>
      </rPr>
      <t>(Plan de desarrollo)</t>
    </r>
  </si>
  <si>
    <t>COMITÉ INSTITUCIONAL DE GESTIÓN Y DESEMPEÑO</t>
  </si>
  <si>
    <t xml:space="preserve">APROBADO POR </t>
  </si>
  <si>
    <t xml:space="preserve">FECHA DE APROBACION </t>
  </si>
  <si>
    <t xml:space="preserve">ZULMA CRISTINA MONTAÑA MARTÍNEZ </t>
  </si>
  <si>
    <t>ELABORÓ:</t>
  </si>
  <si>
    <t xml:space="preserve">FECHA ELABORACION </t>
  </si>
  <si>
    <t>MATRIZ DE PROGRAMACION Y EJECUCION PLAN OPERATIVO ANUAL 2022</t>
  </si>
  <si>
    <t>SUBGERENCIA CIENTIFICA</t>
  </si>
  <si>
    <r>
      <rPr>
        <b/>
        <sz val="8"/>
        <color theme="1"/>
        <rFont val="Arial"/>
        <family val="2"/>
      </rPr>
      <t>CODIGO: F-</t>
    </r>
    <r>
      <rPr>
        <sz val="8"/>
        <color theme="1"/>
        <rFont val="Arial"/>
        <family val="2"/>
      </rPr>
      <t>DE-PE-007</t>
    </r>
  </si>
  <si>
    <t>PLAN OPERATIVO POR AREA</t>
  </si>
  <si>
    <t xml:space="preserve">FORMATO </t>
  </si>
  <si>
    <t>Informe de auditorías</t>
  </si>
  <si>
    <t xml:space="preserve">Porcentaje de ejecucion de los planes del area de sistemas </t>
  </si>
  <si>
    <t>Porcentaje de implementacion de los planes del area de sistemas</t>
  </si>
  <si>
    <t>Seguimiento permanente a los ples del area de sistemas</t>
  </si>
  <si>
    <t>Planes estrategicos de tecnologias de las informacion</t>
  </si>
  <si>
    <t>Verificar la implementacion de los planes del area de sistemas</t>
  </si>
  <si>
    <t>Implementacion de los planes del area de sistemas</t>
  </si>
  <si>
    <t>Informe de Calidad</t>
  </si>
  <si>
    <t>Servicios a los que se le realizo diagnostico sobre confort/total de servicios</t>
  </si>
  <si>
    <t>DIAGNOSTICO DE CONFORT DE LA INFRAESTRUCTURA DE LA ESE CRIB</t>
  </si>
  <si>
    <t>N° de Actividades de mantenimiento ejecutadas/Total de actividades del plan de mantenimiento hospitalario</t>
  </si>
  <si>
    <t>PORCENTAJE DE IMPLEMENTACION DEL PLAN DE MANTENIMIENTO HOSPITALARIO</t>
  </si>
  <si>
    <t>Adecuar la infraestructura por servicio para mantener condiciones dignas de atención priorizando servicios</t>
  </si>
  <si>
    <t>Mantenimiento hospitalario</t>
  </si>
  <si>
    <t>Definir los lineamientos institucionales para mantener condiciones dignas de atención priorizando servicios desde el punto de vista de infraestructura</t>
  </si>
  <si>
    <t>Infraestructura</t>
  </si>
  <si>
    <t>Numero de documentos publicados en la pagina WEB/Numero de documentos que requieren publicacion en la pagina WEB</t>
  </si>
  <si>
    <t>Porcentaje de implementacion de la matriz ITA</t>
  </si>
  <si>
    <t>Implementar en la pagina WEB  de la entidad la matriz ITA  de la Procuraduria.</t>
  </si>
  <si>
    <t>Gerencia de la participacion ciudadana</t>
  </si>
  <si>
    <t>Mantener Actualizada la pagina WEB de la Entidad siguiendo los lineamientos de ITA</t>
  </si>
  <si>
    <t>Mejorar el sistema de la pagina WEB</t>
  </si>
  <si>
    <t>Documento</t>
  </si>
  <si>
    <t xml:space="preserve"> Plan de gestión de conocimiento y la innovación documentado</t>
  </si>
  <si>
    <t>PLAN DE GESTION DEL CONOCIMIENTO Y LA INNOVACION</t>
  </si>
  <si>
    <t>Elaborar plan de gestión del conocimiento y la innovación</t>
  </si>
  <si>
    <t>Plan de gestion de conocimiento y la innovación</t>
  </si>
  <si>
    <t>Definir los lineamientos institucionales del plan de gestión del conocimiento y la innovación</t>
  </si>
  <si>
    <t>Evidencias de la reuniones</t>
  </si>
  <si>
    <t>N° de Reuniones realizadas con alianza de usuarios/ N° de reuniones planeadas con alianza de usuarios</t>
  </si>
  <si>
    <t>ALIANZAS DE USUARIOS</t>
  </si>
  <si>
    <t>Realizar 4 reuniones con alianza de usuarios en cada vigencia</t>
  </si>
  <si>
    <t>Coordinar la realización de 4 reuniones con alianza de usuarios en cada vigencia (Decreto 780 de 2016)</t>
  </si>
  <si>
    <t>Actividades realizadas con alianzas de usuarios/Total de actividades de participacion de alianza de usuarios(Rendicion de cuentas y seguimiento ejecucion plan de desarrollo</t>
  </si>
  <si>
    <t>PARTICIPACIÓN ACTIVA DE VEEDURÍAS CIUDADANAS</t>
  </si>
  <si>
    <t>Fortalecer la participacion de la veeduria ciudadana y la alianza de usuarios en las actividades de la ESE</t>
  </si>
  <si>
    <t>Definir los lineamientos institucionales para fortalecer la participacion de la veeduria ciudadana y la alianza de usuarios en las actividades de la ESE</t>
  </si>
  <si>
    <t>N° de capacitaciones realizadas/Total de capacitaciones en gestion documental electronica</t>
  </si>
  <si>
    <t>IMPLEMENTACION SGDEA</t>
  </si>
  <si>
    <t>N° de expedientes electronicos creados/N° total de expedientes electronicos a crear</t>
  </si>
  <si>
    <t>Implementar sistema de gestion de documentos electronicos de archivo (SGDEA)</t>
  </si>
  <si>
    <t>Plan estrategico de preservacion de documentos electronicos</t>
  </si>
  <si>
    <t>Definir los lineamientos institucionales para implementar sistema de gestion de documentos electronicos de archivo (SGDEA)</t>
  </si>
  <si>
    <t>N° de programas del SIC implementados/Total programas del SIC</t>
  </si>
  <si>
    <t>PORCENTAJE DE IMPLEMENTACIÓN DEL SIC</t>
  </si>
  <si>
    <t>Implementar el sistema integrado de conservacion documental (SIC)</t>
  </si>
  <si>
    <t>Definir los lineamientos institucionales para implementar el sistema integrado de conservacion documental (SIC)</t>
  </si>
  <si>
    <t xml:space="preserve">Fondo documental organizado de la E.S.E. </t>
  </si>
  <si>
    <t>N° metros lineales de fondo documental organizado/N° total de metros lineales de fondo documental</t>
  </si>
  <si>
    <t>PORCENTAJE DE ORGANIZACIÓN EL FONDO DOCUMENTAL</t>
  </si>
  <si>
    <t>Organizar el fondo documental institucional</t>
  </si>
  <si>
    <t>Contratar la actualización del fondo documental institucional</t>
  </si>
  <si>
    <t>N° de programas del PINAR implementados/Total de programas del PINAR</t>
  </si>
  <si>
    <t>PINAR</t>
  </si>
  <si>
    <t>Elaborar e implementar plan institucional de archivo</t>
  </si>
  <si>
    <t>Plan Institucional de arhivo (PINAR)</t>
  </si>
  <si>
    <t>Definir los lineamientos institucionales para adelantar el plan institucional de archivo</t>
  </si>
  <si>
    <t>N° de comites del área administrativa y financiera que cumplen el manual / N° total de comites que preside el áre administrativa y financiera</t>
  </si>
  <si>
    <t>IMPLEMENTACION DEL MANUAL DE COMITES</t>
  </si>
  <si>
    <t>Crear e  implementar el manual de funcionamiento de comités institucionales</t>
  </si>
  <si>
    <t>Gestión integral de la  calidad administrativa</t>
  </si>
  <si>
    <t>Mantener actualizado el manual de funcionamiento de comités institucionales</t>
  </si>
  <si>
    <t>Creacion en implementacion de manual de funcionamiento de comités institucionales</t>
  </si>
  <si>
    <t xml:space="preserve">Ejecucion de ingresos </t>
  </si>
  <si>
    <t>Total recaudo efectivo de la vigencia/total recocimiento de la vigencia</t>
  </si>
  <si>
    <t>Porcentaje de recaudo de cartera corriente</t>
  </si>
  <si>
    <t>Ejecutar de manera eficiente y eficaz las actividades de recaudo y gestion de cartera</t>
  </si>
  <si>
    <t>GIRF</t>
  </si>
  <si>
    <t>Promover y Liderar el proceso de recaudo y gestion de cartera de la Entidad.</t>
  </si>
  <si>
    <t>Incrementar el recaudo efectivo de los ingresos de la vigencia</t>
  </si>
  <si>
    <t>Informe de auditoria</t>
  </si>
  <si>
    <t>Numero de programas implementados/el numero de programas del Plan del ambiental</t>
  </si>
  <si>
    <t>Porcentaje de ejecucion</t>
  </si>
  <si>
    <t>Implementar el programa institucional de gestion ambiental</t>
  </si>
  <si>
    <t>Gestion ambiental</t>
  </si>
  <si>
    <t>Definir las actividades que propendan por el reconocimiento ambiental de hospital sostenible</t>
  </si>
  <si>
    <t>Mantener reconocimiento ambiental de hospital sostenible</t>
  </si>
  <si>
    <t>N° de estrategias implementadas /N° estrategias planificadas</t>
  </si>
  <si>
    <t>DISMINUCION DEL COSTO Y GASTO OPERATIVO</t>
  </si>
  <si>
    <t>Diseñar e implementar estrategias para la reduccion de costo operativo y el gasto administrativo buscando la eficiencia de recursos</t>
  </si>
  <si>
    <t>Definir las estrategias para la reduccion de costo operativo y el gasto administrativo buscando la eficiencia de recursos</t>
  </si>
  <si>
    <t>Certificacion de hospital sin riesgo</t>
  </si>
  <si>
    <t>Certificado Hospital sin riesgo</t>
  </si>
  <si>
    <t>HOSPITAL SIN RIESGO FINANCIERO</t>
  </si>
  <si>
    <t>Mantener sin riesgo financiero la institucion anualmente</t>
  </si>
  <si>
    <t>Hacer seguimiento mensual del cumplimiento de la Resolución No 2509 de 2012 para garantizar que la entidad se mantenga sin riesgo financiero</t>
  </si>
  <si>
    <t>Gestion institucional de recursos financieros</t>
  </si>
  <si>
    <t>N° actividades del plan (GIRF) implementadas/ N° actividades del plan (GIRF)</t>
  </si>
  <si>
    <t>IMPLEMENTACION GIRF</t>
  </si>
  <si>
    <t>Creacion e implementacion del plan de gestion institucional de recursos financieros (GIRF)</t>
  </si>
  <si>
    <t>Plan de Gestion institucional de recursos financieros (GIRF)</t>
  </si>
  <si>
    <t>Definir los lineamientos institucionales relacionados con la gestion institucional de recursos financieros (GIRF)</t>
  </si>
  <si>
    <t>Desarrollo Administrativo</t>
  </si>
  <si>
    <t>N° de acciones realizadas del plan de formalizacion laboral/Total acciones programadas para el plan de formalizacion laboral</t>
  </si>
  <si>
    <t>FORMALIZACION LABORAL</t>
  </si>
  <si>
    <t>Elaborar e implementar plan de formalizacion laboral</t>
  </si>
  <si>
    <t>Garantizar que se implementen los lineamientos normativos relacionados con formalizacion laboral</t>
  </si>
  <si>
    <t>Manual de funciones y competencias actualizado</t>
  </si>
  <si>
    <t>MANUAL DE FUNCIONES Y COMPETENCIAS</t>
  </si>
  <si>
    <t>Actualizar el manual de funciones y competencias</t>
  </si>
  <si>
    <t>Mantener actualizado el manual de funciones y competencias</t>
  </si>
  <si>
    <t>Documento de estudio de carga de trabajo</t>
  </si>
  <si>
    <t>CARGA DE TRABAJO</t>
  </si>
  <si>
    <t>Realizar estudio de carga de trabajo en la ESE CRIB</t>
  </si>
  <si>
    <t>Formalización del empleo</t>
  </si>
  <si>
    <t>Mantener actualizado el estudio de carga de trabajo en la ESE CRIB</t>
  </si>
  <si>
    <t>N° Acciones de mejoras/N° Hallazgos en evaluacion del PETH</t>
  </si>
  <si>
    <t>MEJORAMIENTO PETH</t>
  </si>
  <si>
    <t>Mejorar el PETH de acuerdo a los hallazgos de las evaluaciones</t>
  </si>
  <si>
    <t>Implementar las acciones de mejora en el PETH de acuerdo a los hallazgos en su evaluacion</t>
  </si>
  <si>
    <t>Mejorar el PETH de acuerdo a los hallazgos de la evaluacion</t>
  </si>
  <si>
    <t>Numero de programas implementados/el numero de programas del Plan de Prepensioandos</t>
  </si>
  <si>
    <t>PORCENTAJE DE CUMPLIMIENTO</t>
  </si>
  <si>
    <t>Implementar el Plan de Prepensionados</t>
  </si>
  <si>
    <t>Plan Aprobado</t>
  </si>
  <si>
    <t>PLAN APROBADO</t>
  </si>
  <si>
    <t>Elaborar el Plan de Prepensionados</t>
  </si>
  <si>
    <t xml:space="preserve">N° programas implementados del PETH actualizado/N° programas del PETH actualizado </t>
  </si>
  <si>
    <t>PETH IMPLEMENTADO</t>
  </si>
  <si>
    <t>Implementar los planes establecidos en el PETH</t>
  </si>
  <si>
    <t>Garantizar que se implementen los lineamientos institucionales para el talento humano de la entidad.</t>
  </si>
  <si>
    <t>Implementar PETH actualizado</t>
  </si>
  <si>
    <t>PETH actualizado</t>
  </si>
  <si>
    <t>Plan estrategico de talento humano</t>
  </si>
  <si>
    <t>PETH DOCUMENTADO</t>
  </si>
  <si>
    <t>Mantener el PETH alineandolo con MIPG</t>
  </si>
  <si>
    <t>Definir los lineamientos institucionales para el talento humano de la entidad.</t>
  </si>
  <si>
    <t>Actualizar el PETH alineandolo con MIPG</t>
  </si>
  <si>
    <t>Talento Humano</t>
  </si>
  <si>
    <t>EJECUCION REAL</t>
  </si>
  <si>
    <t>PERIODICIDAD DE SEGUIMIENTO</t>
  </si>
  <si>
    <t>FUENTE</t>
  </si>
  <si>
    <t>NOMBRE DEL INDICADOR</t>
  </si>
  <si>
    <t>METAS QUE DAN CUMPLIMIENTO AL PLAN</t>
  </si>
  <si>
    <t>PLAN</t>
  </si>
  <si>
    <t>OBJETIVO</t>
  </si>
  <si>
    <t>LINEA ESTRATEGICA</t>
  </si>
  <si>
    <t>SEGUNDO JACINTO PEREZ ARCHILA</t>
  </si>
  <si>
    <t>NOMBRE DEL ÁREA</t>
  </si>
  <si>
    <t>Informe de auditoría</t>
  </si>
  <si>
    <t xml:space="preserve">N° de procesos contractuales que no se ajustan al procedimiento / N° total de procesos contractuales </t>
  </si>
  <si>
    <t>Debido proceso contractual</t>
  </si>
  <si>
    <t>Garantizar que el proceso contractual se ajuste a lo normativo y de ley</t>
  </si>
  <si>
    <t>Plan contractual</t>
  </si>
  <si>
    <t>Garantizar que las necesidades que se generan desde la gerencia y/ o subgerencias se satisfagan de manera oportuna y con adherencia a los lineamientos normativos</t>
  </si>
  <si>
    <t>Satisfacer de manera oportuna las necesidades de la entidad.</t>
  </si>
  <si>
    <t>Documento de concepto juridico</t>
  </si>
  <si>
    <t>N° de conceptos juridicos emitidos / n° de conceptos juridicos solicitados x 100%</t>
  </si>
  <si>
    <t>proporcion de cumplimiento de emisión de Conceptos juridicos</t>
  </si>
  <si>
    <t>Emitir conceptos juridicos de acuerdo a las necesidades institucionales</t>
  </si>
  <si>
    <t>Documentos revisados</t>
  </si>
  <si>
    <t>N° de documentos contractuales revisados / N° total de documentos generados en el área  contractual x 100%</t>
  </si>
  <si>
    <t>proporcion de cumplimiento de  revision  desde al area juridica Documentos precontractuales y contractuales revisados</t>
  </si>
  <si>
    <t>Revisión de todos los documentos que se generen en el área contractual</t>
  </si>
  <si>
    <t>N° de documentos remitidos al área jurídica revisados oportunamente / N° total de documentos remitidos al área juridica para revisión x 100%</t>
  </si>
  <si>
    <t>proporcion de revision oportuna desde al area juridica</t>
  </si>
  <si>
    <t>Revisar todos los documentos que deba firmar la gerencia y que sean remitidos al área jurídica</t>
  </si>
  <si>
    <t>Plan de legalidad administrativa</t>
  </si>
  <si>
    <t>Garantizar que todas las actuaciones administrativas de la entidad se den dentro del marco de la legalidad</t>
  </si>
  <si>
    <t>Cargue en el sistema</t>
  </si>
  <si>
    <t>N° de informes presentados oportunamente *100% / N° de informes reglamentarios a presentar</t>
  </si>
  <si>
    <t>Proporción de presentación oportuna de informe jurídico de Decreto 2193</t>
  </si>
  <si>
    <t>Presentación oportuno informe jurídico Decreto 2193</t>
  </si>
  <si>
    <t>Sistema de gestión</t>
  </si>
  <si>
    <t>N° de procesos y procedimientos del área jurídica documentados / N° de procesos del área jurídica</t>
  </si>
  <si>
    <t>Proporcion de avance de Elaborar los procesos y procedimientos de defensa juridica</t>
  </si>
  <si>
    <t>Elaborar los procesos y procedimientos de defensa juridica</t>
  </si>
  <si>
    <t>Informe</t>
  </si>
  <si>
    <t>N° de procesos contigentes evaluados / N° total de procesos contigentes x 100%</t>
  </si>
  <si>
    <t>Proporcion de cumplimiento en el Análisis de las contigencias</t>
  </si>
  <si>
    <t>Decisiones de cada proceso</t>
  </si>
  <si>
    <t>N° de procesos que adelanta la entidad como demandado o demandante contestando en términos  / Total de  procesos que adelanta la entidad como demandado o demandante x 100%</t>
  </si>
  <si>
    <t>Porcentaje de contestaciòn en términos de los procesos que adelante la entidad como demandante o demandado</t>
  </si>
  <si>
    <t xml:space="preserve">Defender los intereses litigiosos de la entidad </t>
  </si>
  <si>
    <t>Informe presentado a gerencia</t>
  </si>
  <si>
    <t>Porcentaje de avance en gestión litigiosa</t>
  </si>
  <si>
    <t>Elaborar el informe de gestión litigiosa</t>
  </si>
  <si>
    <t>Informe en página web/Comité de Gestión y Desempeño.</t>
  </si>
  <si>
    <t>Informe detallado de las causas litigiosas de la entidad</t>
  </si>
  <si>
    <t>Analizar las causas litigiosas de la Empresa</t>
  </si>
  <si>
    <t>N° de lineamientos implementados del manual / Total de lineamientos del manual x 100</t>
  </si>
  <si>
    <t>Proporcion decumplimiento en la Implementación del manual de intereses litigiosos de la entidad</t>
  </si>
  <si>
    <t>Implementar el manual de defensa de intereses litigiosos de la entidad</t>
  </si>
  <si>
    <t>Informe en página web</t>
  </si>
  <si>
    <t>Numero de informes publicados / Numero de informes a publicar en la web X 100%</t>
  </si>
  <si>
    <t xml:space="preserve"> Proporción de informes presentados en  comité y publicados en la web</t>
  </si>
  <si>
    <t>Elaborar informe de seguimiento del comité de conciliaciones</t>
  </si>
  <si>
    <t xml:space="preserve">NA </t>
  </si>
  <si>
    <t xml:space="preserve">N° de linamientos del manual de  políticas de prevención de daño antijuridico implementadas / Total de lineamientos de manual de  políticas de prevención de daño antijuridico x 100% </t>
  </si>
  <si>
    <t xml:space="preserve"> Proporcion de avance en la Implementación del manual de  políticas de prevención de daño antijuridico</t>
  </si>
  <si>
    <t>Implementar el manual de  políticas de prevención de daño antijuridico</t>
  </si>
  <si>
    <t>Actas de comité de conciliación de la entidad</t>
  </si>
  <si>
    <t xml:space="preserve"> N° de sesiones de comité de conciliaciones asistidos / N° de sesiones del comité de conciliaciones programado X 100%</t>
  </si>
  <si>
    <t>Proporcion de Asistencia al comités</t>
  </si>
  <si>
    <t>Asesorar al comité de conciliaciones de la entidad</t>
  </si>
  <si>
    <t>Plan de  elaboración de políticas de prevención del daño antijurídico</t>
  </si>
  <si>
    <t>Establecer el procedimiento para la elaboración de las politicas de prevención del daño antijuídico.</t>
  </si>
  <si>
    <t>Formular, implementar y evaluar plan de prevención de conducta antijuridica y daño antijuridico en la entidad</t>
  </si>
  <si>
    <t xml:space="preserve">DESARROLLO ADMINISTRATIVO </t>
  </si>
  <si>
    <r>
      <t>EJECUCION REAL</t>
    </r>
    <r>
      <rPr>
        <b/>
        <sz val="9"/>
        <color theme="0" tint="-0.14999847407452621"/>
        <rFont val="Arial"/>
        <family val="2"/>
      </rPr>
      <t>(Que porcentaje va de cumplimiento)</t>
    </r>
  </si>
  <si>
    <r>
      <t xml:space="preserve">PERIODICIDAD DE SEGUIMIENTO </t>
    </r>
    <r>
      <rPr>
        <b/>
        <sz val="9"/>
        <color theme="0" tint="-0.14999847407452621"/>
        <rFont val="Arial"/>
        <family val="2"/>
      </rPr>
      <t>(Depende de cada indicador)</t>
    </r>
  </si>
  <si>
    <t>FUENTE (Hace referencia al documento donde se puede verificar el cumplimiento)</t>
  </si>
  <si>
    <t>NOMBRE DEL INDICADOR (Mide la meta)</t>
  </si>
  <si>
    <t>METAS QUE DAN CUMPLIMIENTO AL PLAN (Minimo 2 por plan- se pueden incluir productos)</t>
  </si>
  <si>
    <t>PLAN (Como va a cumplir el objetivo, cada objetivo debe tener como minimo 2 planes)</t>
  </si>
  <si>
    <t>OBJETIVO (De su plan de gestión)</t>
  </si>
  <si>
    <t>LINEA ESTRATEGICA (Plan de desarrollo)</t>
  </si>
  <si>
    <t>JOHN CARVAJAL</t>
  </si>
  <si>
    <t>AREA JURIDICA</t>
  </si>
  <si>
    <t xml:space="preserve">Informe socializado en comité de historias clínicas </t>
  </si>
  <si>
    <t>informe de evaluacion de manejo de la institución</t>
  </si>
  <si>
    <t xml:space="preserve">Guias evaluadas </t>
  </si>
  <si>
    <t>Realizar evaluacion de la adherencia a guias de manejo de  fugas y prevención de suicidio ambulatorio/ hospitalario.</t>
  </si>
  <si>
    <t xml:space="preserve">Informe de evaluacion de guias de practica clínica </t>
  </si>
  <si>
    <t xml:space="preserve">Realizar evaluacion de la adherencia a guias de practica clinica de las tres primeras causas de morbilidad. </t>
  </si>
  <si>
    <t xml:space="preserve">Formato de auditora de Hitoria clinica y formato de evaluacion </t>
  </si>
  <si>
    <t>N° de auditorías de historia clinica realizadas / Total de auditorías de historia clinica planeadas x100%</t>
  </si>
  <si>
    <t>Porcentaje de cumplimiento de auditoria a historia clinica</t>
  </si>
  <si>
    <t>Realizar Auditoria de las historias clinicas en el cumplimiento de la normatividad vigente para su diligenciamiento</t>
  </si>
  <si>
    <t xml:space="preserve">Listado de asistencia y evaluación a las mismas </t>
  </si>
  <si>
    <t xml:space="preserve">Capacitaciones realizadas </t>
  </si>
  <si>
    <t xml:space="preserve">Capacitación a personal en diligenciamiento de historia clínica acorde a normatividad vigente </t>
  </si>
  <si>
    <t xml:space="preserve">Auditoria de Adherencia a procesos institucionales </t>
  </si>
  <si>
    <t>Documentos aprobados en comité de calidad</t>
  </si>
  <si>
    <t>Numero de procedimientos actualizados/ numero de procedimientos establecidos normativamente.</t>
  </si>
  <si>
    <t xml:space="preserve">Porcentaje de procedimientos actualizados </t>
  </si>
  <si>
    <t xml:space="preserve">Actualización y consolidación del marco procedimental de proceso de auditoria médica </t>
  </si>
  <si>
    <t xml:space="preserve">Informe de adherencia modelo de atención </t>
  </si>
  <si>
    <t xml:space="preserve">Número de procesos donde se implemento el modelo / total de procesos del area asistencial </t>
  </si>
  <si>
    <t>Informe de adherencia a modelo de atención</t>
  </si>
  <si>
    <t xml:space="preserve"> Formatos de seguimiento a plan de mejoramiento</t>
  </si>
  <si>
    <t>Numero de planes de mejoramieto cerrados en el trimestre / Numero de planes de mejoramieto establecidos en el trimestre x100%</t>
  </si>
  <si>
    <t>Porcentaje de cumplimiento de planes de mejoramiento de auditoria concurrente</t>
  </si>
  <si>
    <t>Formato de auditoria concurrente, informes de hallazgos y resultados</t>
  </si>
  <si>
    <t>Numero de Auditorias EJECUTADAS al mes por unidad /Numero de actividades PROGRAMADAS mes x100%</t>
  </si>
  <si>
    <t>Porcentaje de cumplimiento de auditoria concurrente</t>
  </si>
  <si>
    <t xml:space="preserve">Dar cumplimiento al cronograma Mensual y al ciclo PHVA desde Auditoria concurrente  por unidades </t>
  </si>
  <si>
    <t>Auditoria Concurrente</t>
  </si>
  <si>
    <t>Verificar el cumplimiento de adherencia de  guias de atencion en salud</t>
  </si>
  <si>
    <t>Alcanzar estándares superiores de calidad en la prestación de servicios de salud minimizando los riesgos para el paciente y su familias</t>
  </si>
  <si>
    <t>CUATRIMESTRAL</t>
  </si>
  <si>
    <t>Capacitar al personal de: Facturación, Médicos, Enfermería en lo concerniente a resolución 3047 de 2008 y Decreto 4747 de 2007, y todas aquellas que considere pertinentes a fin de disminuir glosas y devoluciones.</t>
  </si>
  <si>
    <t xml:space="preserve">Actualización en normatividad vigente area de facturación y prestacion de servicios </t>
  </si>
  <si>
    <t xml:space="preserve">Acta de conciliación de glosas. Informe mensual </t>
  </si>
  <si>
    <t>Numero de reuniones de conciliación de Glosa realizadas / numero de reuniones de  conciliación programadas en el periodo X 100%</t>
  </si>
  <si>
    <t>Porcentaje de Respuesta a glosas</t>
  </si>
  <si>
    <t xml:space="preserve"> Dar cumplimiento a las reuniones concertadas para  conciliacion de glosas mensual por EPS .retroalimentacion permanente a los comites de cartera y de sostenibilidad contable </t>
  </si>
  <si>
    <t>Conciliacion de GlosasCuentas medicas ,</t>
  </si>
  <si>
    <t xml:space="preserve">Formato de respuesta de objeciones y correo electronico institucional de auditoria .Informe mensual </t>
  </si>
  <si>
    <t>N° de objeciones hechas a las facturas glosadas de manera oportuna / Total de facturas glosadas X 100%</t>
  </si>
  <si>
    <t xml:space="preserve">Porcentaje de Respuesta a Objeciones </t>
  </si>
  <si>
    <t>Dar Respuesta a las  objeciones reportadas dentro de los terminos esablecidos en la ley 1438, retroalimentacion permnente al area de facturacion , cartera y personal asistencial</t>
  </si>
  <si>
    <t>Respuesta de objeciones dentro de los tiempos establecidos por la Ley 1438 de 2011 Articulo 57</t>
  </si>
  <si>
    <t xml:space="preserve">Informe de preauditoria socializado en comité tecnico de sostenibilidad contable </t>
  </si>
  <si>
    <t>Informe de preauditoria facturación</t>
  </si>
  <si>
    <t xml:space="preserve">Informe de preauditoria facturación </t>
  </si>
  <si>
    <t xml:space="preserve">Realiza Informe mensual de preauditoria de  facturación a cuentas medicas </t>
  </si>
  <si>
    <t xml:space="preserve">Plan de  auditoria de prefacturacion de  cuentas medicas hospitalarias 
</t>
  </si>
  <si>
    <t>Garantizar el cobro efectivo de la facturacion generada por servicios prestados, permitiendo el adecuado flujo de de recursos con las entidades con las cuales se tiene acuerdo contractual y hacer exigible el recaudo de los recursos que son objeto de glosa</t>
  </si>
  <si>
    <t>Incrementar el recaudo efectivo de ingresos  de la vigencia</t>
  </si>
  <si>
    <r>
      <t xml:space="preserve">FUENTE </t>
    </r>
    <r>
      <rPr>
        <b/>
        <sz val="9"/>
        <color theme="0" tint="-0.14999847407452621"/>
        <rFont val="Arial"/>
        <family val="2"/>
      </rPr>
      <t>(Hace referencia al documento donde se puede verificar el cumplimiento)</t>
    </r>
  </si>
  <si>
    <r>
      <t>NOMBRE DEL INDICADOR</t>
    </r>
    <r>
      <rPr>
        <b/>
        <sz val="9"/>
        <color theme="0" tint="-0.14999847407452621"/>
        <rFont val="Arial"/>
        <family val="2"/>
      </rPr>
      <t xml:space="preserve"> (Mide la meta)</t>
    </r>
  </si>
  <si>
    <r>
      <t xml:space="preserve">METAS QUE DAN CUMPLIMIENTO AL PLAN </t>
    </r>
    <r>
      <rPr>
        <b/>
        <sz val="9"/>
        <color theme="0" tint="-0.14999847407452621"/>
        <rFont val="Arial"/>
        <family val="2"/>
      </rPr>
      <t>(Minimo 2 por plan- se pueden incluir productos)</t>
    </r>
  </si>
  <si>
    <r>
      <t>PLAN (</t>
    </r>
    <r>
      <rPr>
        <b/>
        <sz val="9"/>
        <color theme="0" tint="-0.14999847407452621"/>
        <rFont val="Arial"/>
        <family val="2"/>
      </rPr>
      <t>Como va a cumplir el objetivo, cada objetivo debe tener como minimo 2 planes)</t>
    </r>
  </si>
  <si>
    <r>
      <t xml:space="preserve">OBJETIVO </t>
    </r>
    <r>
      <rPr>
        <b/>
        <sz val="9"/>
        <color theme="0" tint="-0.14999847407452621"/>
        <rFont val="Arial"/>
        <family val="2"/>
      </rPr>
      <t>(De su plan de gestión)</t>
    </r>
  </si>
  <si>
    <r>
      <t xml:space="preserve">LINEA ESTRATEGICA </t>
    </r>
    <r>
      <rPr>
        <b/>
        <sz val="9"/>
        <color theme="0" tint="-0.14999847407452621"/>
        <rFont val="Arial"/>
        <family val="2"/>
      </rPr>
      <t>(Plan de desarrollo)</t>
    </r>
  </si>
  <si>
    <t>BLANCA NUBIA VASQUEZ MORENO</t>
  </si>
  <si>
    <t>AUDITORIA MEDICA</t>
  </si>
  <si>
    <t xml:space="preserve">ANUAL </t>
  </si>
  <si>
    <t xml:space="preserve">Informe de auditoria frente al estandar de infraestructura de la Resolucion 3100 de 2021 presentado a la subgerencia administrativa y financiera </t>
  </si>
  <si>
    <t>Informe de auditoria frente al estandar de infraestructura de la Resolucion 3100 de 2020</t>
  </si>
  <si>
    <t>Informe de auditoria frente al estandar de infraestructura de la Resolucion 3100 de 2019</t>
  </si>
  <si>
    <t xml:space="preserve">Informe </t>
  </si>
  <si>
    <t xml:space="preserve">Servicios  a los que  se realizó diagnostico sobre confort/ total de servicios </t>
  </si>
  <si>
    <t>Diagnostico  de confort</t>
  </si>
  <si>
    <t xml:space="preserve">Proponder por que las infraestructura y dotacion hospitalaria cumpla con los estandares de habilitacion y confort </t>
  </si>
  <si>
    <t xml:space="preserve">Mantener continuo seguimiento y evalaucion al area de infraestructura por servicio </t>
  </si>
  <si>
    <t xml:space="preserve">Garantizar infraestructura que cumpla con estandares de calidad para la prestacion de los servicios </t>
  </si>
  <si>
    <t xml:space="preserve">Adecuar la infraestrura por servicio  para mantener condiciones dignas de atencion priorizando servicios </t>
  </si>
  <si>
    <t xml:space="preserve">Planes de Mejoramiento area asistencial </t>
  </si>
  <si>
    <t>Numero de planes de mejoramiento ejecutados/ total de planes formulados x 100%</t>
  </si>
  <si>
    <t>porcentaje de cumplimiento  en la ejecucion de planes de mejoramiento del  nivel Misional (seguridad del paciente)</t>
  </si>
  <si>
    <t>Implementar de los planes de Mejoramiento ejecutados en su totalidad en el area misional (seguridad del paciente</t>
  </si>
  <si>
    <t>Comité de seguridad del paciente</t>
  </si>
  <si>
    <t>Numero de eventos adversos asociadas a caida de pacientes  / total de eventos adversos</t>
  </si>
  <si>
    <t xml:space="preserve">Porcentaje de eventos adversos asociados a caida de pacientes </t>
  </si>
  <si>
    <t>Numero de eventos adversos asociadas a la adminitracion de medicamentos / total de eventos adversos</t>
  </si>
  <si>
    <t>Porcentaje de eventos adversos asociados a la adminitracion de medicamentos</t>
  </si>
  <si>
    <t>Numero de rondas de seguridad ejecutadas/total de rondas programadas x 100%</t>
  </si>
  <si>
    <t xml:space="preserve">Porcentaje de  Cumplimiento a Rondas de Seguridad </t>
  </si>
  <si>
    <t xml:space="preserve">Desarrollar Rondas de Seguridad acorde a los procesos socializados y evaluados </t>
  </si>
  <si>
    <t>Servicios Seguros "rondas de seguridad"</t>
  </si>
  <si>
    <t xml:space="preserve">Informe de auditoria </t>
  </si>
  <si>
    <t>Numero de practicas priorizadas e implementadas/ Numero de practicas priorizadas</t>
  </si>
  <si>
    <t>Porcentaje de actualizacion de practicas segurras según programa de seguridad del paciente x 100</t>
  </si>
  <si>
    <t xml:space="preserve">Realizar la actualizacion de practicas seguras Con base en los ultimos lineamientos normativos y cambios en la organización </t>
  </si>
  <si>
    <t xml:space="preserve">Adherencia a  practicas seguras </t>
  </si>
  <si>
    <t>Garantizar el cumplimiento  de las practicas seguras aplicables en la institución</t>
  </si>
  <si>
    <t xml:space="preserve">Implementar las buenas practicas de seguridad del paciente </t>
  </si>
  <si>
    <t>ANEXO 1445 SEGUIMIENTO A PAMEC</t>
  </si>
  <si>
    <t>Numero de Actividades Ejecutadas del PAMEC/ Total deActividades programadas (X100)</t>
  </si>
  <si>
    <t>Porcentaje de cumplimiento de  PAMEC 2022</t>
  </si>
  <si>
    <t>Ejecutar el PAMEC</t>
  </si>
  <si>
    <t>Seguimiento a PAMEC 2022</t>
  </si>
  <si>
    <t xml:space="preserve">Certificación de Aprobación </t>
  </si>
  <si>
    <t xml:space="preserve">PAMEC APROBADO </t>
  </si>
  <si>
    <t>Aprobación por la  Secretaria de Salud de Boyacá</t>
  </si>
  <si>
    <t>Elaboración de documento PAMEC y aprobación por la  Secretaria de Salud de Boyacá</t>
  </si>
  <si>
    <t>Construcción del PAMEC  2022</t>
  </si>
  <si>
    <t>Dar cumplimiento al compoenete de auditoria para el mejoramiento Continuo</t>
  </si>
  <si>
    <t>Implementación del PAMEC</t>
  </si>
  <si>
    <t xml:space="preserve"> Informe auditoria decreto 903 de 2016</t>
  </si>
  <si>
    <t xml:space="preserve"> Informe auditoria decreto 903 de 2015</t>
  </si>
  <si>
    <t xml:space="preserve"> Informe auditoria decreto 903 de 2014</t>
  </si>
  <si>
    <t>Realizar una auditoria anual en los estandares de acreditación decreto 903 de 2014</t>
  </si>
  <si>
    <t>La acreditación nuestro compromiso</t>
  </si>
  <si>
    <t>Dar cumplimiento a los estandares de acreditación decreto  903 de 2014</t>
  </si>
  <si>
    <t>Presentar autoevaluación anual  de estándares de acreditación</t>
  </si>
  <si>
    <t xml:space="preserve">Resultado de Evaluaciones </t>
  </si>
  <si>
    <t>Numero de profesionales de la salud y de apoyo evaluados/ total de profesionales de la salud y de apoyo del area misional</t>
  </si>
  <si>
    <t>Porcentaje de profesionales de salud y de apoyo a quienes se les evalua manuales, programas, procedimientos, formatos de nivel  misional</t>
  </si>
  <si>
    <t xml:space="preserve">Evaluar la   adherencia a procedimientos </t>
  </si>
  <si>
    <t xml:space="preserve">Evaluación adherencia a procedimientos </t>
  </si>
  <si>
    <t xml:space="preserve">Listado de Asistencia a Socializaciones </t>
  </si>
  <si>
    <t xml:space="preserve">Numero de documentos  del marco procedimental asistencial según criterio de habilitacion socializados al personal asistencial/Total  Documentos  del marco procedimental asistencial según criterio de habilitación </t>
  </si>
  <si>
    <t>Porcentaje de profesionales de salud y de apoyo que conocen los manuales, programas, procedimientos, formatos de nivel  misional</t>
  </si>
  <si>
    <t>Capacitar los profesionales de la salud y  personal de apoyo conoce los manuales, programas, procedimientos, formatos del area misional donde presta sus servicios</t>
  </si>
  <si>
    <t>Socialización de los manuales,  programas, procedimientos,  formatos, por areas misionales de la institución.</t>
  </si>
  <si>
    <t>Porcentaje de cumplimiento a planes de mejoramiento del  nivel Misional</t>
  </si>
  <si>
    <t>Cumplir los planes de Mejoramiento ejecutados en su totalidad en el area misional</t>
  </si>
  <si>
    <t>Resolución 3100 de 2019</t>
  </si>
  <si>
    <t xml:space="preserve">Informe de auditoria  socializado en comité de calidad </t>
  </si>
  <si>
    <t>Seguimiento al  cumplimiento al programa de auditoria Resolución 3100 de 2019</t>
  </si>
  <si>
    <t xml:space="preserve">Realizar auditoria anual resolución 3100 de 2019 </t>
  </si>
  <si>
    <t>Plan de auditoria estandares de calidad</t>
  </si>
  <si>
    <t>Dar cumplimiento a los estandares Minimos de Habilitación (Resolución 3100 de 2019)</t>
  </si>
  <si>
    <t xml:space="preserve">Implementar y mantener el cumplimiento de los estandares de habilitación </t>
  </si>
  <si>
    <t>Desarrollo de Servicios</t>
  </si>
  <si>
    <t xml:space="preserve">Auditoria de cumplimiento de los comites institucionales </t>
  </si>
  <si>
    <t>POA</t>
  </si>
  <si>
    <t xml:space="preserve">Numero de POA con calificacion satisfactoria / Total de Comites asistenciales </t>
  </si>
  <si>
    <t xml:space="preserve">Porcentaje de cumplimiento de los comites asistenciales </t>
  </si>
  <si>
    <t xml:space="preserve">Seguimiento a cumplimiento a Comites asistenciales </t>
  </si>
  <si>
    <t>Documento aprobado</t>
  </si>
  <si>
    <t>Manual de funcionamiento de los comites institucionales actualizado</t>
  </si>
  <si>
    <t xml:space="preserve">Actualizar el manual de funcionamiento de los comites institucionales </t>
  </si>
  <si>
    <t xml:space="preserve">Realizar el seguimiento  y evaluacion continua  de los comites institucionales </t>
  </si>
  <si>
    <t xml:space="preserve">Cumplir con los comites institucionales </t>
  </si>
  <si>
    <t xml:space="preserve">Fortalecer el funcionamiento y control de los comites institucionales </t>
  </si>
  <si>
    <t xml:space="preserve">Documentos  aprobados </t>
  </si>
  <si>
    <t xml:space="preserve">N° de documentos  institucionales  construidos revisados y codificados / total de documentos requeridos para la prestacion de nuevos servicios </t>
  </si>
  <si>
    <t>Porcentaje de documentos construidos para la prestación de nuevos servicios</t>
  </si>
  <si>
    <t xml:space="preserve">SEMESTRAL </t>
  </si>
  <si>
    <t>Base de datos socializada en comité de calidad</t>
  </si>
  <si>
    <t xml:space="preserve">Base de datos actualizada </t>
  </si>
  <si>
    <t xml:space="preserve">Solicitud via correo </t>
  </si>
  <si>
    <t xml:space="preserve">N° de documentos actualizados / N° de solicitudes realizadas </t>
  </si>
  <si>
    <t xml:space="preserve">Porcentaje de cumplimiento  en generacion de respuesta a  actualizacion documental </t>
  </si>
  <si>
    <t xml:space="preserve">Construccion  y actualizacion de documentos necesarios para la prestacion servicios. </t>
  </si>
  <si>
    <t>Mantener actualizado el marco documental  para la prestación de los servicios de salud bajo estandares de calidad, eficacia y eficiencia.</t>
  </si>
  <si>
    <t>Dar cumplimiento a los estandares Minimos de Habilitación (marco procedimental)</t>
  </si>
  <si>
    <t>Diagnosticar el estado actual del marco procedimental institucional por procesos</t>
  </si>
  <si>
    <t>Desarrollo administrativo</t>
  </si>
  <si>
    <t xml:space="preserve">NUMERO DE ANEXO </t>
  </si>
  <si>
    <t>SEGUIMIENTO OCTUBRE-NOVIEMBRE</t>
  </si>
  <si>
    <t>OBSERVACIONES SEGUNDA LÍNEA DE DEFENSA (PLANEACIÓN)</t>
  </si>
  <si>
    <r>
      <t>EJECUCION REAL</t>
    </r>
    <r>
      <rPr>
        <b/>
        <sz val="9"/>
        <color theme="0" tint="-0.14999847407452621"/>
        <rFont val="Arial Narrow"/>
        <family val="2"/>
      </rPr>
      <t>(Que porcentaje va de cumplimiento)</t>
    </r>
  </si>
  <si>
    <r>
      <t xml:space="preserve">PERIODICIDAD DE SEGUIMIENTO </t>
    </r>
    <r>
      <rPr>
        <b/>
        <sz val="9"/>
        <color theme="0" tint="-0.14999847407452621"/>
        <rFont val="Arial Narrow"/>
        <family val="2"/>
      </rPr>
      <t>(Depende de cada indicador)</t>
    </r>
  </si>
  <si>
    <r>
      <t xml:space="preserve">FUENTE </t>
    </r>
    <r>
      <rPr>
        <b/>
        <sz val="9"/>
        <color theme="0" tint="-0.14999847407452621"/>
        <rFont val="Arial Narrow"/>
        <family val="2"/>
      </rPr>
      <t>(Hace referencia al documento donde se puede verificar el cumplimiento)</t>
    </r>
  </si>
  <si>
    <r>
      <t>NOMBRE DEL INDICADOR</t>
    </r>
    <r>
      <rPr>
        <b/>
        <sz val="9"/>
        <color theme="0" tint="-0.14999847407452621"/>
        <rFont val="Arial Narrow"/>
        <family val="2"/>
      </rPr>
      <t xml:space="preserve"> (Mide la meta)</t>
    </r>
  </si>
  <si>
    <r>
      <t xml:space="preserve">METAS QUE DAN CUMPLIMIENTO AL PLAN </t>
    </r>
    <r>
      <rPr>
        <b/>
        <sz val="9"/>
        <color theme="0" tint="-0.14999847407452621"/>
        <rFont val="Arial Narrow"/>
        <family val="2"/>
      </rPr>
      <t>(Minimo 2 por plan- se pueden incluir productos)</t>
    </r>
  </si>
  <si>
    <r>
      <t>PLAN (</t>
    </r>
    <r>
      <rPr>
        <b/>
        <sz val="9"/>
        <color theme="0" tint="-0.14999847407452621"/>
        <rFont val="Arial Narrow"/>
        <family val="2"/>
      </rPr>
      <t>Como va a cumplir el objetivo, cada objetivo debe tener como minimo 2 planes)</t>
    </r>
  </si>
  <si>
    <r>
      <t xml:space="preserve">OBJETIVO </t>
    </r>
    <r>
      <rPr>
        <b/>
        <sz val="9"/>
        <color theme="0" tint="-0.14999847407452621"/>
        <rFont val="Arial Narrow"/>
        <family val="2"/>
      </rPr>
      <t>(De su plan de gestión)</t>
    </r>
  </si>
  <si>
    <r>
      <t xml:space="preserve">LINEA ESTRATEGICA </t>
    </r>
    <r>
      <rPr>
        <b/>
        <sz val="9"/>
        <color theme="0" tint="-0.14999847407452621"/>
        <rFont val="Arial Narrow"/>
        <family val="2"/>
      </rPr>
      <t>(Plan de desarrollo)</t>
    </r>
  </si>
  <si>
    <t>ANDREA KATHERINE MEJIA ULLOA</t>
  </si>
  <si>
    <t>MATRIZ DE PROGRAMACION Y EJECUCION PLAN OPERATIVO ANUAL 2021</t>
  </si>
  <si>
    <t>CALIDAD</t>
  </si>
  <si>
    <t>&gt;= 5%</t>
  </si>
  <si>
    <t>Informe área contable</t>
  </si>
  <si>
    <t>utilidad bruta/ventas netas *100</t>
  </si>
  <si>
    <t>Margen de Utilidad Operacional</t>
  </si>
  <si>
    <t>Evaluar la situacion de la empresa en detalle,bajo el indicador:</t>
  </si>
  <si>
    <t>Activo corriente /Pasivo corriente</t>
  </si>
  <si>
    <t>Medicion de la Razon Corriente</t>
  </si>
  <si>
    <t>ventas brutas obtenidas en el ejercicio / (Activos totales-pasivostotales)</t>
  </si>
  <si>
    <t>Rotacion de Capital de Trabajo</t>
  </si>
  <si>
    <t>Interpretar los resultados de la ESE, bajo Indicadores de gestion</t>
  </si>
  <si>
    <t>&lt;0,9</t>
  </si>
  <si>
    <t>Gasto de funcionamiento y operación comercial y prestación de servicios comprometido en la vigencia / Número de UVR producidas en la vigencia / gasto de funcionamiento y operación comercial de prestación de servicios comprometido en la vigencia anterior en valores constantes de la vigencia objeto de evaluación / Número UVR  producidas en la vigencia anterior)</t>
  </si>
  <si>
    <t>Evolución del gasto por UVR</t>
  </si>
  <si>
    <t>Hacer seguimiento a los indicadores de 408</t>
  </si>
  <si>
    <t>Seguimiento al cumplimiento de indicadores de Resolución 408 de 2018 del área financiera</t>
  </si>
  <si>
    <t>TRIMESTRE</t>
  </si>
  <si>
    <t>N° de ejecuciones presupuestales revisadas / N° total de ejecuciones presupuestales</t>
  </si>
  <si>
    <t>Revisión de la ejecución presupuestal de los costos y gastos de la empresa</t>
  </si>
  <si>
    <t>Revisión de la ejecución presupuestal</t>
  </si>
  <si>
    <t>Informe area contable</t>
  </si>
  <si>
    <t>Analisis vertical y horizontal</t>
  </si>
  <si>
    <t>Analisis de estados financieros</t>
  </si>
  <si>
    <t>Analisis de los estados financieros bajo indicadores financieros</t>
  </si>
  <si>
    <t>N° de contratos verificados / N° total de contratos</t>
  </si>
  <si>
    <t>Revisión de la ejecución presupuestal de los contratos</t>
  </si>
  <si>
    <t>Revisión y seguimiento SIA Observa</t>
  </si>
  <si>
    <t>Seguimiento de la información financiera de la empresa</t>
  </si>
  <si>
    <t>Publicación en página web de la entidad</t>
  </si>
  <si>
    <t>N° de estados financieros presentados oportunamente / N° total de estados financieros reglamentarios</t>
  </si>
  <si>
    <t>Presentación de estados financieros</t>
  </si>
  <si>
    <t>Presentacion oportuna de Estados Financieros a la administración</t>
  </si>
  <si>
    <t>Declaraciones</t>
  </si>
  <si>
    <t>N° de declaraciones presentadas oportunamente / N° de declaraciones a presentar</t>
  </si>
  <si>
    <t>Presentación oportuna de las declaraciones</t>
  </si>
  <si>
    <t>Presentacion de declaraciones tributarias en las fechas oportunas</t>
  </si>
  <si>
    <t>Soporte radicación y envío</t>
  </si>
  <si>
    <t>N° Informes presentados oportunamente/ Total Informes a presentar</t>
  </si>
  <si>
    <t>Presentación oportuna de informes</t>
  </si>
  <si>
    <t>Presentar oportunamente informe Decreto 2193, CHIP, Contraloría, cuenta anual</t>
  </si>
  <si>
    <t>Presentación Oportuna de informes normativos</t>
  </si>
  <si>
    <t>APLICAR CUMPLIR Y PRESENTAR  DE MANERA OPORTUNA Y  RESPONSABLE LOS INFORMES FINANCIEROS  SOLICITADOS BAJO SUPUESTOS LEGALES EMITIDOS POR LOS ENTES DE CONTROL.</t>
  </si>
  <si>
    <t>Mantener sin riesgo financiero a la institución</t>
  </si>
  <si>
    <t>Avcta de comité</t>
  </si>
  <si>
    <t>Matriz socializada en comité contable</t>
  </si>
  <si>
    <t>Segimiento a riesgos Res 2509 de 2012</t>
  </si>
  <si>
    <t>Matriz de riesgos</t>
  </si>
  <si>
    <t>Matriz de riesgo identificada y diligenciada</t>
  </si>
  <si>
    <t>Evaluar   eventos que impliquee riesgos y mejorar la capacidad del proceso para cumplir con los requisitos establecidos en la politica contable.</t>
  </si>
  <si>
    <t>Seguimiento de los riesgos del área financiera</t>
  </si>
  <si>
    <t>Software</t>
  </si>
  <si>
    <t>N° de centros operacionales / N° de centro de costos identificados</t>
  </si>
  <si>
    <t>Centro de costos</t>
  </si>
  <si>
    <t>Implementar centros de costos</t>
  </si>
  <si>
    <t>Implementación de los centros de costo</t>
  </si>
  <si>
    <t>IDENTIFICAR Y EVALUAR  EXAUSTIVAMENTE HALLAZGOS QUE IMPLIQUE RIESGOS DE LA GESTION DE  INFORMACION FINANCIERA</t>
  </si>
  <si>
    <t>N° de politicas sobre costos y gastos implementadas / N° total de políticas sobre costos y gastos formuladas</t>
  </si>
  <si>
    <t>Política de gastos y costos</t>
  </si>
  <si>
    <t>N° de politicas sobre Estados financieros implementadas / N° total de políticas sobre estados financieros formuladas</t>
  </si>
  <si>
    <t>Política de estados financieros</t>
  </si>
  <si>
    <t>N° de politicas sobre pasivos implementadas / N° total de políticas sobre pasivos formuladas</t>
  </si>
  <si>
    <t>Política de pasivos</t>
  </si>
  <si>
    <t>N° de politicas sobre activos implementadas / N° total de políticas sobre activos formuladas</t>
  </si>
  <si>
    <t>Politica de activos</t>
  </si>
  <si>
    <t>Implementar el manual de politicas contables</t>
  </si>
  <si>
    <t>Manual y procedimientos</t>
  </si>
  <si>
    <t>Número de documentos actualizados/ Total de docuemntos a actualizar *100</t>
  </si>
  <si>
    <t>Manual de politicas contables actualizado</t>
  </si>
  <si>
    <t>Actualizar el manual de políticas contables y procedimientos</t>
  </si>
  <si>
    <t>Actualización e implementacion del manual de políticas contables</t>
  </si>
  <si>
    <t>ELABORAR Y APLICAR EL MANUAL DE POLITICAS CONTABLES Y FINANCIERAS COMO PARTE DEL DESARROLLO  OPTIMO Y CARACTERIZTICO EN LA GESTION FINANCIERA</t>
  </si>
  <si>
    <t>Creacion e Implementacion del plan de gestion institucional de Recursos Financieros G.I.R.F.</t>
  </si>
  <si>
    <r>
      <t>EJECUCION REAL</t>
    </r>
    <r>
      <rPr>
        <b/>
        <sz val="11"/>
        <color theme="0" tint="-0.14999847407452621"/>
        <rFont val="Arial"/>
        <family val="2"/>
      </rPr>
      <t>(Que porcentaje va de cumplimiento)</t>
    </r>
  </si>
  <si>
    <r>
      <t xml:space="preserve">PERIODICIDAD DE SEGUIMIENTO </t>
    </r>
    <r>
      <rPr>
        <b/>
        <sz val="11"/>
        <color theme="0" tint="-0.14999847407452621"/>
        <rFont val="Arial"/>
        <family val="2"/>
      </rPr>
      <t>(Depende de cada indicador)</t>
    </r>
  </si>
  <si>
    <r>
      <t xml:space="preserve">FUENTE </t>
    </r>
    <r>
      <rPr>
        <b/>
        <sz val="11"/>
        <color theme="0" tint="-0.14999847407452621"/>
        <rFont val="Arial"/>
        <family val="2"/>
      </rPr>
      <t>(Hace referencia al documento donde se puede verificar el cumplimiento)</t>
    </r>
  </si>
  <si>
    <r>
      <t>NOMBRE DEL INDICADOR</t>
    </r>
    <r>
      <rPr>
        <b/>
        <sz val="11"/>
        <color theme="0" tint="-0.14999847407452621"/>
        <rFont val="Arial"/>
        <family val="2"/>
      </rPr>
      <t xml:space="preserve"> (Mide la meta)</t>
    </r>
  </si>
  <si>
    <r>
      <t xml:space="preserve">METAS QUE DAN CUMPLIMIENTO AL PLAN </t>
    </r>
    <r>
      <rPr>
        <b/>
        <sz val="11"/>
        <color theme="0" tint="-0.14999847407452621"/>
        <rFont val="Arial"/>
        <family val="2"/>
      </rPr>
      <t>(Minimo 2 por plan- se pueden incluir productos)</t>
    </r>
  </si>
  <si>
    <r>
      <t>PLAN (</t>
    </r>
    <r>
      <rPr>
        <b/>
        <sz val="11"/>
        <color theme="0" tint="-0.14999847407452621"/>
        <rFont val="Arial"/>
        <family val="2"/>
      </rPr>
      <t>Como va a cumplir el objetivo, cada objetivo debe tener como minimo 2 planes)</t>
    </r>
  </si>
  <si>
    <t xml:space="preserve">OBJETIVO </t>
  </si>
  <si>
    <t>MIGUEL ARTURO HERRERA LARROTA</t>
  </si>
  <si>
    <t>CONTABILIDAD</t>
  </si>
  <si>
    <t>Acta del comité de sostenibilidad contable</t>
  </si>
  <si>
    <t>Informe presentado al comité de sostenibilidad contable</t>
  </si>
  <si>
    <t xml:space="preserve">DISPONIBILIDAD DE RECURSOS </t>
  </si>
  <si>
    <t>presentar la información de disponibilidad de los recursos, (cuánto se ha gastado, para qué se ha empleado y el saldo)</t>
  </si>
  <si>
    <t>&gt;= 1</t>
  </si>
  <si>
    <t xml:space="preserve">EJECUCIONES PRESUPUESTALES DE INGRESOS Y GASTOS </t>
  </si>
  <si>
    <t xml:space="preserve">ingresos totales recaudados/gastos comprometidos </t>
  </si>
  <si>
    <t>EQUILIBRIO PRESUPUESTAL CON RECAUDO</t>
  </si>
  <si>
    <t>mantener el equilibrio financiero comparando  el nivel de ingreso total ejecutado y el gasto ejecutado</t>
  </si>
  <si>
    <t>verificar que la empresa tenga liquidez  suficiente para invertir los recursos, brindando un adecuado manejo.</t>
  </si>
  <si>
    <t>INFORME DE INGRESOS Y GASTOS</t>
  </si>
  <si>
    <t xml:space="preserve">informar  el comportamiento del ingreso y el gasto frente a la facturación por la venta de servicios de salud  </t>
  </si>
  <si>
    <t>controlar  los pagos y verificar los ingresos</t>
  </si>
  <si>
    <t>mejorar la capacidad de hacer frente a obligaciones e imprevistos</t>
  </si>
  <si>
    <t>Excel de cartera 2022</t>
  </si>
  <si>
    <t>(cuentas por cobrar x 360)/ Ventas</t>
  </si>
  <si>
    <t xml:space="preserve">ROTACION DE CARTERA </t>
  </si>
  <si>
    <t>Medir los días que tarda la Empresa en cobrar a sus clientes</t>
  </si>
  <si>
    <t>Excel de cartera 2022 y CNT</t>
  </si>
  <si>
    <t>Total cartera mayor a 180 dias  / total cartera</t>
  </si>
  <si>
    <t>PORCENTAJE DE CARTERA</t>
  </si>
  <si>
    <t>Gestionar la disminución de la cartera mayor a 180 dias</t>
  </si>
  <si>
    <t>Excel de cartera 2022 y Excel de Recaudo</t>
  </si>
  <si>
    <t>Valor total recuperado / Valor total de la cartera</t>
  </si>
  <si>
    <t>RECUPERACION DE CARTERA</t>
  </si>
  <si>
    <t>Recuperar la cartera vencida y crear conciencia a las EPS del servicio que les presta la empresa</t>
  </si>
  <si>
    <t>N° de acciones planeadas e implementadas de acuerdo al riesgo de cartera por edades / Total de acciones planeadas de acuerdo al riesgo por edades de cartera</t>
  </si>
  <si>
    <t>Implementar acciones de recaudo de acuerdo al riesgo</t>
  </si>
  <si>
    <t>≥ 1</t>
  </si>
  <si>
    <t>EJECUCION DE  Y GASTOS</t>
  </si>
  <si>
    <t>Ingresos totales recaudados (incluye cuentas po cobrar) / valor de la ejecucion de gastos comprometidos en la vigencia objeto de evaluación</t>
  </si>
  <si>
    <t>Resultado de equilibrio presupuestal con recaudo</t>
  </si>
  <si>
    <t>Velar por el equilibrio presupuestal</t>
  </si>
  <si>
    <t>EJECUCION DE INGRESOS</t>
  </si>
  <si>
    <t>Total recaudo efectivo de la vigencia/Total reconocimiento de la vigencia</t>
  </si>
  <si>
    <t>CUENTAS POR COBRAR</t>
  </si>
  <si>
    <t>Gestionar el recaudo corriente  de cartera con las ERP EPS</t>
  </si>
  <si>
    <t>Actas de las conciliaciones</t>
  </si>
  <si>
    <t>Número de citas asistidas / Número  total de citas agendadas</t>
  </si>
  <si>
    <t>CONCILIACIONES</t>
  </si>
  <si>
    <t>Adelantar permanentemente la conciliación de saldos de cartera para garantizar la consistencia de la información</t>
  </si>
  <si>
    <t>Software y Excel de cartera 2022</t>
  </si>
  <si>
    <t>ESTADO DE CARTERA</t>
  </si>
  <si>
    <t xml:space="preserve">Mantener actualizado el estado de
cartera de cada entidad
responsable de pago
</t>
  </si>
  <si>
    <t>Procesos y procedimiento actualizado</t>
  </si>
  <si>
    <t>Documento de Procesos y procedimientos del área de cartera actualizados</t>
  </si>
  <si>
    <t>Procesos y procedimientos del área de cartera actualizados</t>
  </si>
  <si>
    <t>Actualizar y documentar los procesos y procedimientos del área de cartera</t>
  </si>
  <si>
    <t xml:space="preserve">Elaborar e implementar el proceso de cartera  y gestión de cobro para la empresa         </t>
  </si>
  <si>
    <t>Optimizar el proceso de cartera, recurriendo a estrategias que aumenten la eficiencia del recaudo efectivo de la empresa, dando cumplimiento a la normativa vigente y  propendiendo por que las Empresas Responsables de Pago (ERP) estén al día con sus obligaciones.</t>
  </si>
  <si>
    <t xml:space="preserve">PERIODICIDAD DE SEGUIMIENTO </t>
  </si>
  <si>
    <t xml:space="preserve">FUENTE </t>
  </si>
  <si>
    <r>
      <t>NOMBRE DEL INDICADOR</t>
    </r>
    <r>
      <rPr>
        <b/>
        <sz val="9"/>
        <color theme="0" tint="-0.14999847407452621"/>
        <rFont val="Arial"/>
        <family val="2"/>
      </rPr>
      <t xml:space="preserve"> </t>
    </r>
  </si>
  <si>
    <t xml:space="preserve">PLAN </t>
  </si>
  <si>
    <t xml:space="preserve">LINEA ESTRATEGICA </t>
  </si>
  <si>
    <t>ANGELA GRANADOS</t>
  </si>
  <si>
    <t>AREA DE TESORERIA Y CARTERA</t>
  </si>
  <si>
    <t>Anual</t>
  </si>
  <si>
    <t xml:space="preserve">Informe de interpretación de indicadores </t>
  </si>
  <si>
    <t xml:space="preserve">Informe de revisión e interpretación de indicadores </t>
  </si>
  <si>
    <t xml:space="preserve">Cumplimiento de interpretación de indicadores  </t>
  </si>
  <si>
    <t>Graficas de indicadores</t>
  </si>
  <si>
    <t>N° total de ausencias registradas /  N°ausencias presentadas * 100</t>
  </si>
  <si>
    <t xml:space="preserve">Cumplimiento de indicadores </t>
  </si>
  <si>
    <t>Seguimiento de indicadores de frecuencia, prevalencia, incidencia, morbilidad, y mortalidad de la matriz de ausentismo laboral</t>
  </si>
  <si>
    <t>N° total de siniestros reportados en la matriz /  N° total de sinistros ocurridos * 100</t>
  </si>
  <si>
    <t>Cumplimiento de seguimiento de indicadores de frecuencia, prevalencia, incidencia, morbilidad, y mortalidad de la matriz de AT, IT y EL L</t>
  </si>
  <si>
    <t xml:space="preserve">Seguimiento de indicadores de frecuencia, prevalencia, incidencia, morbilidad, y mortalidad de la matriz de AT, IT y EL </t>
  </si>
  <si>
    <t>Consolidado de matriz de AT,IT y EL, Consolidado de matriz ausentismo Laboral</t>
  </si>
  <si>
    <t>Elaborar y mantener actualizadas las estadísticas de morbilidad y mortalidad de los trabajadores e investigar las posibles relaciones con sus actividades.</t>
  </si>
  <si>
    <t>Informe de impacto de indicadores</t>
  </si>
  <si>
    <t xml:space="preserve">Cumplimiento de impacto de indicadores </t>
  </si>
  <si>
    <t xml:space="preserve">Informe de impacto de indicadores </t>
  </si>
  <si>
    <t>Aplicar los indicadores de estructura, proceso y resultado, compartiva de impacto del SG-SST con la vigencia 2021</t>
  </si>
  <si>
    <t>Aplicar los indicadores de estructura, proceso y resultado del sistema de gestión de seguridad y salud en el trabajo (SG-SST), para generar un proceso de mejora continua del sistema.</t>
  </si>
  <si>
    <t>Soportes de ejecución de actividades</t>
  </si>
  <si>
    <t>N° de Actividades de promoción y prevención ejecutadas / N° de Actividades de promoción y prevención planeadas * 100%</t>
  </si>
  <si>
    <t>Cumplimiento de la implementación de actividades de promoción y prevención de la salud de los trabajadores según el diagnostico de las condiciones de salud de los trabajadores de la E.S.E CRIB</t>
  </si>
  <si>
    <t>Implementación de actividades de promoción y prevención de la salud de los trabajadores según el diagnostico de las condiciones de salud de los trabajadores de la E.S.E CRIB</t>
  </si>
  <si>
    <t xml:space="preserve">Carta de comunicación y entrega de restricciones y recomendaciones de Examenes medicos ocupacionales. </t>
  </si>
  <si>
    <t>N°  de funcionarios a los que se les entregó el examén ocupacional / N° total de funcionarios</t>
  </si>
  <si>
    <t xml:space="preserve">Cumplimiento al seguimiento a las restricciones y recomendaciones de los examenes medicos.  </t>
  </si>
  <si>
    <t xml:space="preserve">Seguimiento a las restricciones y recomendaciones de los examenes medicos. </t>
  </si>
  <si>
    <t xml:space="preserve">Informe de condiciones de Salud entregado por la IPS </t>
  </si>
  <si>
    <t>Cumplimiento al diagnostico Condiciones de Salud por parte de la IPS contratada</t>
  </si>
  <si>
    <t>Diagnostico Condiciones de Salud por parte de la IPS contratada</t>
  </si>
  <si>
    <t>Informe de consolidado de matriz examenes ocupacionales</t>
  </si>
  <si>
    <t xml:space="preserve">Consolidado de Matriz de examenes medicos ocupacionales </t>
  </si>
  <si>
    <t>Cumplimiento de consolidado de matriz de examenes ocupaciones</t>
  </si>
  <si>
    <t>Matriz de Examenes ocupaciones</t>
  </si>
  <si>
    <t xml:space="preserve">Implementación  Sistema de vigilancia Epidemiologica de os trabajadores de la E.S:E CRIB </t>
  </si>
  <si>
    <t>Identificar alteraciones y riesgos para la salud de los trabajadores a través de los exámenes médicos, clínicos y paraclínicos para admisión, ubicación según aptitudes, periódicos ocupacionales, cambios de ocupación, reingreso al trabajo, retiro y otras situaciones.</t>
  </si>
  <si>
    <t xml:space="preserve">Trimestral </t>
  </si>
  <si>
    <t xml:space="preserve">Formatos de inspecciones debidamente diligenciado  y firmado </t>
  </si>
  <si>
    <t>N° total de inspecciones realzadas /  N° total de inspecciones planeadas * 100</t>
  </si>
  <si>
    <t>Cumplimiento de inspecciones de camillas botiquines y extintores en todas las areas de la E.S.E CRIB</t>
  </si>
  <si>
    <t>Inspecciones de camillas botiquines y extintores en todas las areas de la E.S.E CRIB</t>
  </si>
  <si>
    <t xml:space="preserve">Anual </t>
  </si>
  <si>
    <t>Formatos e informes de aplicación de simulacros</t>
  </si>
  <si>
    <t>2  SIMULACROS EN EL AÑO</t>
  </si>
  <si>
    <t>Cumplimiento de simulacros de emergencias</t>
  </si>
  <si>
    <t>Simulacros de emergencias</t>
  </si>
  <si>
    <t xml:space="preserve">Soportes firmados </t>
  </si>
  <si>
    <t xml:space="preserve">Acta de consolidación y programad de formación de la brigada de emergencias. </t>
  </si>
  <si>
    <t xml:space="preserve">Cumplimiento de consolidación de la Brigada de Emergencia de la E.S.E CRIB </t>
  </si>
  <si>
    <t xml:space="preserve">Consolidación de la Brigada de Emergencia de la E.S.E CRIB </t>
  </si>
  <si>
    <t xml:space="preserve">Formato de asistencia a capacitación </t>
  </si>
  <si>
    <t>N° total de evaluaciones aprobadas / N° total de evaluaciones aplicadas  *100</t>
  </si>
  <si>
    <t xml:space="preserve">Adherencia socialización del Plan hospitalario de emergencias con todo la población trabajadora de la E.S.E CRIB </t>
  </si>
  <si>
    <t xml:space="preserve">Socialización del Plan hospitalario de emergencias con todo la población trabajadora de la E.S.E CRIB </t>
  </si>
  <si>
    <t xml:space="preserve">Implementación Plan Hospitalario de Emergencias </t>
  </si>
  <si>
    <t xml:space="preserve">Formato de lección aprendida </t>
  </si>
  <si>
    <t>N° total de lecciones aprendidas aplicadas / N° total de lecciones aprendidas propuestas * 100</t>
  </si>
  <si>
    <t xml:space="preserve">Cumplimiento  de implementación de acciones correctivas y preventivas identificadas en las investigación de AT, IT y EL </t>
  </si>
  <si>
    <t xml:space="preserve">Implementación de acciones correctivas y preventivas identificadas en las investigación de AT, IT y EL </t>
  </si>
  <si>
    <t>&lt;=30%</t>
  </si>
  <si>
    <t>Furel</t>
  </si>
  <si>
    <t>N° de enfermedades laborales en colaboradores en la vigencia/Total de colaboradores</t>
  </si>
  <si>
    <t>&lt;= 15%</t>
  </si>
  <si>
    <t>Furat</t>
  </si>
  <si>
    <t>N° de accidentes de trabajo en funcionarios en la vigencia/Total de trabajadores (funcionarios)</t>
  </si>
  <si>
    <t xml:space="preserve">Cumplimiento del diligenciamiento de reportes de AT, IT y EL, investigación de AT,IT y EL, diligenciamiento Matriz de accidentalidad. </t>
  </si>
  <si>
    <t xml:space="preserve">Diligenciamiento de reportes de AT, IT y EL, investigación de AT,IT y EL, diligenciamiento Matriz de accidentalidad. </t>
  </si>
  <si>
    <t xml:space="preserve">Acta de COPASST con el registro de socializacion del programa de reporte e investigación de AT, IT y EL. </t>
  </si>
  <si>
    <t xml:space="preserve">Acta de reunion de COPASST espicificando la socialización del programa de reporte e investigación de AT, IT y EL </t>
  </si>
  <si>
    <t>Cumplimiento de socialización del Programa de Reporte e investicación de AT, IT y EL con el COPASST</t>
  </si>
  <si>
    <t>Socialización del Programa de Reporte e investicación de AT, IT y EL con el COPASST</t>
  </si>
  <si>
    <t xml:space="preserve">Actualización e implementación del Programa de Reporte e investicación de AT, IT y EL </t>
  </si>
  <si>
    <t>Informe de adecuación y entrega de puestos de trabajo dando cumplimiento a las recomendaciones del ergonomo.</t>
  </si>
  <si>
    <t>N° total de puestos de trabajo adecuados según recomendaciones ergonomicas  / N° total de puestos de trabajo inspeccionados * 100</t>
  </si>
  <si>
    <t xml:space="preserve">Cumplimiento de adecuación de puestos según recomendaciones emitidas por el ergonomo en las inspecciones </t>
  </si>
  <si>
    <t xml:space="preserve">Adecuación de puestos según recomendaciones emitidas por el ergonomo en las inspecciones </t>
  </si>
  <si>
    <t xml:space="preserve">Informe de ergonomia de los puestos de trabajo inpeccionados </t>
  </si>
  <si>
    <t>N° total de inspecciones realizadas / N° total de puestos de trabajo * 100</t>
  </si>
  <si>
    <t>Cumplimiento de inspecciones de puesto de trabajo con enfasis en riesgo ergonomico</t>
  </si>
  <si>
    <t xml:space="preserve">Inspecciones de puesto de trabajo con enfasis en riesgo ergonomico </t>
  </si>
  <si>
    <t xml:space="preserve">Soportes de realización de actividades e informes de las mismas. </t>
  </si>
  <si>
    <t>N° total de actividades ejecutadas / N° total de Actividades Planeadas * 100</t>
  </si>
  <si>
    <t xml:space="preserve">Cumplimiento de la ejecución de las actividades para fomentar los ambientes laborales saludables. </t>
  </si>
  <si>
    <t xml:space="preserve">Aplicación de actividades para el fomento de ambientes laborales saludables. </t>
  </si>
  <si>
    <t xml:space="preserve">Cumplimiento de la ejecución de las actividades para intervención de clima laboral </t>
  </si>
  <si>
    <t xml:space="preserve">Implementación de actividades de intervención según el resultado de la encuesta de clima laboral </t>
  </si>
  <si>
    <t xml:space="preserve">Registro de aplicación de bateria de riesgo psicosocial </t>
  </si>
  <si>
    <t>N° total de encuentas respondidas  / N° total de trabajadores de la E.S.E CRIB  * 100</t>
  </si>
  <si>
    <t xml:space="preserve">Cumplimiento de la aplicación de las encuentas de clima organizacional </t>
  </si>
  <si>
    <t xml:space="preserve">Aplicación de herramienta para diagnostico de Clima Organizacional </t>
  </si>
  <si>
    <t xml:space="preserve">Implementación del programa de higuiene industrial </t>
  </si>
  <si>
    <t xml:space="preserve">Formato de capacitación y evaluaciones </t>
  </si>
  <si>
    <t xml:space="preserve">Adherencia del manual de contratistas, subcontratsitas  y proveedores. </t>
  </si>
  <si>
    <t>Aprobación y socialización del manual de gestión de contratistas, subcontratistas y proveedores</t>
  </si>
  <si>
    <t xml:space="preserve">Aprobación y socialización manual de gestión de contratistas, subcontratistas y proveedores </t>
  </si>
  <si>
    <t>Planes de mejoramiento</t>
  </si>
  <si>
    <t xml:space="preserve">N° de planes de mejoramiento cerrados / N° planes de mejoramiento planteados </t>
  </si>
  <si>
    <t xml:space="preserve">Cumplimiento de los planes de mejora </t>
  </si>
  <si>
    <t>Cronograma de inspecciones</t>
  </si>
  <si>
    <t>N° de inspecciones ejecutadas / Total de inspecciones planeadas</t>
  </si>
  <si>
    <t xml:space="preserve">Cumplimiento de las inspecciones </t>
  </si>
  <si>
    <t xml:space="preserve">Implementación del programa de seguridad industrial </t>
  </si>
  <si>
    <t xml:space="preserve">Implementación programa de seguridad Industrial </t>
  </si>
  <si>
    <t xml:space="preserve">Carta firmada por el representante legal de la IPS contratada </t>
  </si>
  <si>
    <t xml:space="preserve">Carta de IPS contratada frente al manejo de las historias Clinicas </t>
  </si>
  <si>
    <t xml:space="preserve">Cumplimiento carta de manejo de las historias clinicas por parte de la IPS </t>
  </si>
  <si>
    <t>Manejo de historias clinicas autorización (carta de manejo de historias clinicas de la IPS responsable de realizar los examenes ocupacionales)</t>
  </si>
  <si>
    <t xml:space="preserve">Informe de ausentismo laboral por causa medica de los funcionarios de la ESE CRIB </t>
  </si>
  <si>
    <t xml:space="preserve">Cumplimiento de la actualización de la Matriz de ausentismo. </t>
  </si>
  <si>
    <t xml:space="preserve">Matriz seguimiento de ausentismo Laboral </t>
  </si>
  <si>
    <t xml:space="preserve">Implementación de programa de medicina preventiva </t>
  </si>
  <si>
    <t>Cronograma de Capacitaciones de SST&amp;GA</t>
  </si>
  <si>
    <t xml:space="preserve">Formato de asistencia a inducción y evaluación de la inducción </t>
  </si>
  <si>
    <t xml:space="preserve">Adherencia a la inducción y reinducción </t>
  </si>
  <si>
    <t xml:space="preserve">Cronograma de inducciones y Reinducciones </t>
  </si>
  <si>
    <t xml:space="preserve">Implementación del programa de Inducción, reinducción de personal de SST, Capacitación y entenamiento de seguridad y salud en en el trabajo </t>
  </si>
  <si>
    <t>Matriz de perfil sociodemografico</t>
  </si>
  <si>
    <t xml:space="preserve">Matriz de Perfil sociodemografico actualizada </t>
  </si>
  <si>
    <t xml:space="preserve">Cumplimiento de la actualización de la Matriz del perfil sociodemografico. </t>
  </si>
  <si>
    <t xml:space="preserve">Actualizar perfil Sociodemografico </t>
  </si>
  <si>
    <t>Actualización de la  Matriz perfiles sociodemograficos del personal viculado laboralmente con la Empresa Social del Estado Centro Integral de Rehabilitacion dce Boyacá</t>
  </si>
  <si>
    <t>Informe de auditoria por parte de ARL y reporte en la pagina del ministerio del trabajo</t>
  </si>
  <si>
    <t xml:space="preserve">Politica de seguridad y salud en el trabajo auditada </t>
  </si>
  <si>
    <t>Cumplimiento  de la Política ARL</t>
  </si>
  <si>
    <t xml:space="preserve">Auditoria por parte de la ARL y el ministerio del trabajo  al cumplimiento de los objetivos de la politica de seguridad y salud en el trabajo </t>
  </si>
  <si>
    <t xml:space="preserve">Informe de auditoria por parte de gerencia </t>
  </si>
  <si>
    <t xml:space="preserve">N° de lineamientos de la política del SG-SST implementados / Total de lineamientos del SG-SST </t>
  </si>
  <si>
    <t>Cumplimiento de la política gerencia</t>
  </si>
  <si>
    <t xml:space="preserve">Auditoria por parte de la Gerencia al cumplimiento de los objetivos de la politica de seguridad y salud en el trabajo </t>
  </si>
  <si>
    <t xml:space="preserve">Seguimiento a la ejecución de la politica de seguridad y salud en el trabajo para la vigencia 2021 </t>
  </si>
  <si>
    <t>Implementar actividades de intervención de los factores de riesgo Psicosocial, Ergonómico y Biológico en el marco del Sistema de Gestión en Salud y Seguridad en el Trabajo de la Empresa Social del Estado Centro Integral de Rehabilitación de Boyacá de tal manera que se generen ambientes saludables de trabajo y se controlen los peligros y prevenir los riesgos presentes en la institución, promover la mejora continua, prevenir condiciones que puedan afectar el bienestar de los trabajadores y la productividad.</t>
  </si>
  <si>
    <t>Realizar la gestión integral del SST</t>
  </si>
  <si>
    <r>
      <t xml:space="preserve">OBJETIVO </t>
    </r>
    <r>
      <rPr>
        <b/>
        <sz val="11"/>
        <color theme="0" tint="-0.14999847407452621"/>
        <rFont val="Arial"/>
        <family val="2"/>
      </rPr>
      <t>(De su plan de gestión)</t>
    </r>
  </si>
  <si>
    <r>
      <t xml:space="preserve">LINEA ESTRATEGICA </t>
    </r>
    <r>
      <rPr>
        <b/>
        <sz val="11"/>
        <color theme="0" tint="-0.14999847407452621"/>
        <rFont val="Arial"/>
        <family val="2"/>
      </rPr>
      <t>(Plan de desarrollo)</t>
    </r>
  </si>
  <si>
    <t>KAROL GYSETH CORONADO MENDOZA</t>
  </si>
  <si>
    <t xml:space="preserve">Informe de intervención </t>
  </si>
  <si>
    <t xml:space="preserve">N° Jardines intervenidos / N° total de jardines de la entidad *100% </t>
  </si>
  <si>
    <t xml:space="preserve">Recuperación de jardines a través de semilleros 
</t>
  </si>
  <si>
    <t xml:space="preserve">N° de arboles intervenidos de acuerdo al inventario / N° total de arboles de la entidad de acuerdo al investario * 100% </t>
  </si>
  <si>
    <t xml:space="preserve">Seguimiento a la implemetación de las actividades de reforestación </t>
  </si>
  <si>
    <t xml:space="preserve">Inventario, mantenimiento poda y aduación de arboles de la entidad. </t>
  </si>
  <si>
    <t xml:space="preserve">Reforestación </t>
  </si>
  <si>
    <t xml:space="preserve">Informe de implentación </t>
  </si>
  <si>
    <t xml:space="preserve">Implementación estrategia caja amiga del medio ambiente. </t>
  </si>
  <si>
    <t xml:space="preserve">Soportes de asistencia y formatos de asistencia firmados </t>
  </si>
  <si>
    <t xml:space="preserve">N°Actividades de senbcibilización implementadas / N° Actividades de sencivilización planeadas* 100% </t>
  </si>
  <si>
    <t xml:space="preserve">Seguimiento a la implementación de la estrategia de cero papel </t>
  </si>
  <si>
    <t>Sensibilización permanente en el uso eficiente del papel a través de carteleras, afiches, stikers y apoyados en los lideres de proceso presentes en cada una de las dependencias.</t>
  </si>
  <si>
    <t xml:space="preserve">Cero Papel </t>
  </si>
  <si>
    <t xml:space="preserve">Auditoria en la implementación de las  5 ESES, en las diferentes dependencias de la entidad.  </t>
  </si>
  <si>
    <t>N° Actividades de senbcibilización implementadas / N° Actividades de sencivilización planeadas *100%</t>
  </si>
  <si>
    <t xml:space="preserve">Seguimiento  a la implentación de las 5 ESES  </t>
  </si>
  <si>
    <t>Sensibilización permanente en implementación de las 5 ESES  a través de carteleras, afiches, stikers y apoyados en los lideres de proceso presentes en cada una de las dependencias.</t>
  </si>
  <si>
    <t>Cinco ESES</t>
  </si>
  <si>
    <t>100%</t>
  </si>
  <si>
    <t>Informe de actividades</t>
  </si>
  <si>
    <t xml:space="preserve">Actividades ejecutadas / actividades Programadas * 100% </t>
  </si>
  <si>
    <t>Ejecución plan de fumigaciones y lavado de tanques según cronograma y soportes de fichas técnicas de los productos utilizados.</t>
  </si>
  <si>
    <t>90%</t>
  </si>
  <si>
    <t>N°Actividades de senbcibilización implementadas / N°Actividades de sencivilización planeadas * 100%</t>
  </si>
  <si>
    <t xml:space="preserve">Sensibilización permanente en gestión segura de productos químicos a través de carteleras, afiches, stikers y apoyados en loslideres de proceso presentes en cada una de las dependencias.
</t>
  </si>
  <si>
    <t>Informe de mejoras en la implentación del programa</t>
  </si>
  <si>
    <t xml:space="preserve">N° Inspecciones planeadas / N° de inspecciones Programadas * 100% </t>
  </si>
  <si>
    <t xml:space="preserve">Verificación de rotulado de frascos para re-envase, almacenamiento y uso </t>
  </si>
  <si>
    <t>1</t>
  </si>
  <si>
    <t xml:space="preserve">Seguimiento a la gestión segura de productos químicos </t>
  </si>
  <si>
    <t>Auditoria de condiciones de almacenamiento de sustancias químicas</t>
  </si>
  <si>
    <t xml:space="preserve">Gestión segura de productos químicos </t>
  </si>
  <si>
    <t xml:space="preserve">Informe de aprovechamiento de residuos </t>
  </si>
  <si>
    <t xml:space="preserve">Seguimiento al aprovechamiento de residuos </t>
  </si>
  <si>
    <t xml:space="preserve">Utilización de botellas plasticas para el riego de los arboles y plantas sembradas en la entidad, utilización de botellas plasticas de 350 ml de agua para instalar en baterias sanitaria y generar el consumo de agua en las descargas. </t>
  </si>
  <si>
    <t>Aprovechamiento de residuos</t>
  </si>
  <si>
    <t xml:space="preserve">Entrega de Material RAEE a la empresa contratada para recolección y diospocisión final de estos residuos. </t>
  </si>
  <si>
    <t xml:space="preserve">Informe de generacion de residuos en comparación con la vigencia anterior. </t>
  </si>
  <si>
    <t xml:space="preserve">Seguimiento a la gestión integral de residuos sólidos  </t>
  </si>
  <si>
    <t>Recolección de material reciclable, generado en las actividades diarias, y su posterior entrega  a RECITUNJA.</t>
  </si>
  <si>
    <t xml:space="preserve">Gestión integral de residuos sólidos
</t>
  </si>
  <si>
    <t xml:space="preserve">Certificados de lavado de tanques, informe de actividad. </t>
  </si>
  <si>
    <t xml:space="preserve">N° de activadades de lavado de tanques ejecutas / N° de actvidades de lavado de tanques planeadas * 100% </t>
  </si>
  <si>
    <t xml:space="preserve">Lavado permanente de tanques según cronograma establecido.
</t>
  </si>
  <si>
    <t xml:space="preserve">N° Actividades de senbcibilización implementadas / N° Actividades de sencivilización planeadas * 100% </t>
  </si>
  <si>
    <t xml:space="preserve">Sensibilización permanente en ahorro de agua a través de carteleras, afiches, stikers y apoyados en los lideres de proceso presentes en cada una de las dependencias.
</t>
  </si>
  <si>
    <t xml:space="preserve">Informe de consumo de agua </t>
  </si>
  <si>
    <t xml:space="preserve">(Consumo  de agua mensual promedio de 2021-consumo de agua mensual promedio de 2022) / consumo de agua mensual promedio 2021 * 100% </t>
  </si>
  <si>
    <t xml:space="preserve">Revisión, análisis y publicación de consumos de agua
</t>
  </si>
  <si>
    <t xml:space="preserve">Documento con la descripción de las diferentes areas de la instutcución. </t>
  </si>
  <si>
    <t xml:space="preserve">Cumplimiento de las estrategias de uso eficiente de agua </t>
  </si>
  <si>
    <t xml:space="preserve">Auditoria de condiciones de puntos hídricos para el Diagnostico de las condiciones de la totalidad de fuentes de agua de la institución
</t>
  </si>
  <si>
    <t xml:space="preserve">Uso eficiente de agua </t>
  </si>
  <si>
    <t xml:space="preserve">Sensibilización permanente en ahorro de energía a través de carteleras, afiches, stikers y apoyados en los lideres de proceso presentes en cada una de las dependencias.
</t>
  </si>
  <si>
    <t xml:space="preserve">Informe de mantenimiento </t>
  </si>
  <si>
    <t xml:space="preserve">Revisión y arreglo de la tranferencia </t>
  </si>
  <si>
    <t>Revisión y arreglo de la transferencia de la planta eléctrica de la Institución.</t>
  </si>
  <si>
    <t xml:space="preserve">Informe de programación de los equipos para el ahorro de energía </t>
  </si>
  <si>
    <t>N° total de equipos de computo programados/ N° total de equipos de computo en la entidad. * 100%</t>
  </si>
  <si>
    <t>Programación en modo ahorro en la totalidad de los computadores de la empresa.</t>
  </si>
  <si>
    <t xml:space="preserve">Informe de revisión de las lineas electricas </t>
  </si>
  <si>
    <t xml:space="preserve">informe de revisón </t>
  </si>
  <si>
    <t xml:space="preserve">Cumplimiento de las estreategias para el uso eficiente de la energia. </t>
  </si>
  <si>
    <t xml:space="preserve">Estudio y revisión de las lineas electricas de la entidad. 
</t>
  </si>
  <si>
    <t xml:space="preserve">Uso Racional y eficiente de la energia </t>
  </si>
  <si>
    <t xml:space="preserve">Informe de auditoria por parte de la gerencia </t>
  </si>
  <si>
    <t xml:space="preserve">N° de lineamientos de la política ambiental implementados / Total de lineamientos de la politica ambiental * 100% </t>
  </si>
  <si>
    <t xml:space="preserve">Cumplimento de la política ambiental por parte de la Gerencia. </t>
  </si>
  <si>
    <t>Auditoria por parte de la Gerencia al cumplimiento de la politica ambiental</t>
  </si>
  <si>
    <t>Seguimiento a la ejecución de la politica ambiental para la vigencia 2022</t>
  </si>
  <si>
    <t>Fomentar la autogestión ambiental de la  Empresa Social del Estado Centro de Rehabilitación Integral de Boyacá, de manera que continúen trabajando en el mejoramiento de su desempeño ambiental y motiven a toda la población trabajadora a involucrar la gestión ambiental en la ejecución de sus actividades diarias.</t>
  </si>
  <si>
    <t xml:space="preserve">Desarrollo Administrativo </t>
  </si>
  <si>
    <t xml:space="preserve">Karol Gyzeth Coronado Mendoza </t>
  </si>
  <si>
    <t xml:space="preserve">GESTION AMBIENTAL </t>
  </si>
  <si>
    <t>Anual / Agosto</t>
  </si>
  <si>
    <t>N/A</t>
  </si>
  <si>
    <t>Manual de identificación, evaluación, seguimiento y control de riesgos de  seguridad y privacidad de la información, seguridad digital y continuidad de la operación, alineándolo a la política de seguridad digital de MIPG, Aprobado</t>
  </si>
  <si>
    <t>Elaborar manual de identificación, evaluación, seguimiento y control de riesgos de  seguridad y privacidad de la información, seguridad digital y continuidad de la operación, alineándolo a la política de seguridad digital de MIPG</t>
  </si>
  <si>
    <t>Anual / Mayo</t>
  </si>
  <si>
    <t>Acta de Comité de Control Interno</t>
  </si>
  <si>
    <t>Riesgos  de seguridad y privacidad de la información, seguridad digital y continuidad de la operación, Aceptados</t>
  </si>
  <si>
    <t>Aceptar los riesgos de seguridad y privacidad de la información, seguridad digital y continuidad de la operación.</t>
  </si>
  <si>
    <t>Anual / Marzo</t>
  </si>
  <si>
    <t>Matriz de riesgos de  seguridad y privacidad de la información, seguridad digital y continuidad de la operación.</t>
  </si>
  <si>
    <t>Identificación y valoración de riesgos de seguridad y privacidad de la información, seguridad digital y continuidad de la operación.</t>
  </si>
  <si>
    <t>Listado de Asistencia</t>
  </si>
  <si>
    <t>Socialización de Política de gestión de riesgos  conformidad con el MGRSD en el comité de gestión y desempeño</t>
  </si>
  <si>
    <t>Socialización de Política de gestión de riesgos  conformidad con el MGRSD</t>
  </si>
  <si>
    <t>Anual / Febrero</t>
  </si>
  <si>
    <t>Política de gestión de riesgos  conformidad con el MGRSD, Aprobada</t>
  </si>
  <si>
    <t>Establecimiento de la política de gestión de riesgos en conformidad con el MGRSD</t>
  </si>
  <si>
    <t xml:space="preserve">Tratamiento de Riesgos de Seguridad y Privacidad de la Información </t>
  </si>
  <si>
    <t>Anual / Diciembre</t>
  </si>
  <si>
    <t>Procedimiento de control documental del MSPI, en conformidad con el nivel de madurez de la ESE CRIB</t>
  </si>
  <si>
    <t>Elaborar Procedimiento de control documental del MSPI, en conformidad con el nivel de madurez de la ESE CRIB</t>
  </si>
  <si>
    <t>Documento con el resultado de la estratificación de la entidad, aprobado por la alta dirección</t>
  </si>
  <si>
    <t>Elaborar Documento con el resultado de la estratificación de la entidad, para aprobación por parte de la alta dirección</t>
  </si>
  <si>
    <t>Documento con el resultado de la herramienta de la encuesta de diagnóstico de seguridad y privacidad de la información revisado y aprobado por la alta dirección</t>
  </si>
  <si>
    <t>Elaborar Documento con el resultado de la herramienta de la encuesta de diagnóstico de seguridad y privacidad de la información, para revisión y aprobación de la alta dirección</t>
  </si>
  <si>
    <t>Anual / Noviembre</t>
  </si>
  <si>
    <t>Declaración de aplicabilidad</t>
  </si>
  <si>
    <t>Documentar y evaluar la  Declaración de aplicabilidad</t>
  </si>
  <si>
    <t>Anual / Junio</t>
  </si>
  <si>
    <t>Procedimiento de implementación del modelo de seguridad y privacidad de la información en E.S.E CRIB, documentado y aprobado.</t>
  </si>
  <si>
    <t xml:space="preserve">Elaborar procedimiento de implementación del modelo de seguridad y privacidad de la información en E.S.E CRIB </t>
  </si>
  <si>
    <t>Anual / Abril</t>
  </si>
  <si>
    <t>Documento del Inventario de obligaciones legales, estatutarias, reglamentarias, normativas relacionadas con seguridad de la información, enviado al área jurídica para su revisión.</t>
  </si>
  <si>
    <t>Elaborar documento del Inventario de obligaciones legales, estatutarias, reglamentarias, normativas relacionadas con seguridad de la información</t>
  </si>
  <si>
    <t>Inventario de partes externas o terceros a los que se transfiere información de la entidad documentado</t>
  </si>
  <si>
    <t>Elaborar Inventario de partes externas o terceros a los que se transfiere información de la entidad</t>
  </si>
  <si>
    <t>Documento con el resultado de la autoevaluación realizada a la Entidad, de la gestión de la seguridad y privacidad de la información e infraestructura de red de comunicaciones (IPv4/IPv6), revisado y aprobado por la alta dirección</t>
  </si>
  <si>
    <t>Realizar la autoevaluación de infraestructura de red de comunicaciones (IPv4/IPv6)</t>
  </si>
  <si>
    <t>Capacitación sobre  política de privacidad de la información según el lineamiento AD 1 del modelo MSPI</t>
  </si>
  <si>
    <t>Socializar política de privacidad de la información según el lineamiento AD 1 del modelo MSPI</t>
  </si>
  <si>
    <t>Diagnóstico de seguridad y privacidad de la información para la vigencia, construido a través de la herramienta de autodiagnóstico del Modelo de Seguridad y Privacidad de la Información (MSPI), Socializado en comité de gestión y desempeño</t>
  </si>
  <si>
    <t>Elaborar diagnóstico de seguridad y privacidad de la información para la vigencia, construido a través de la herramienta de autodiagnóstico del Modelo de Seguridad y Privacidad de la Información (MSPI).</t>
  </si>
  <si>
    <t>Reporte de eventos e incidentes de seguridad de la información de la vigencia 2021, certificado por el área de sistemas</t>
  </si>
  <si>
    <t>Elaborar Reporte de eventos e incidentes de seguridad de la información de la vigencia 2021.</t>
  </si>
  <si>
    <t>Formato de acuerdo de transferencia de información Codificado</t>
  </si>
  <si>
    <t>Elaborar formato de acuerdo de transferencia de información</t>
  </si>
  <si>
    <t>Política de privacidad de la información documentada y aprobada</t>
  </si>
  <si>
    <t>Elaborar la política de privacidad de la información según el lineamiento AD 1 del modelo MSPI</t>
  </si>
  <si>
    <t>Seguridad y privacidad de la información</t>
  </si>
  <si>
    <t xml:space="preserve">Implementar en la E.S.E CRIB las políticas y lineamentos de seguridad y privacidad de la información en conformidad con los lineamientos de MIN TIC, para garantizar la confidencialidad, integridad y disponibilidad y protección de datos. </t>
  </si>
  <si>
    <t>Implementar el modelo de seguiridad y provacidad de la informacion</t>
  </si>
  <si>
    <t>Notificacion MIN TIC</t>
  </si>
  <si>
    <t>Notificación de implementación nivel 1 del uso del lenguaje común en el lenguaje de la información por parte del MIN TIC</t>
  </si>
  <si>
    <t>Obtener Notificación de implementación nivel 1 del uso del lenguaje común en el lenguaje de la información por parte del MIN TIC</t>
  </si>
  <si>
    <t>Informe de Auditoria</t>
  </si>
  <si>
    <t>Numero Lineamientos implementados de la estrategia / Número total de lineamientos</t>
  </si>
  <si>
    <t>Proporcion de cumplimiento de la estrategia</t>
  </si>
  <si>
    <t>Implementar la estrategia TI de la entidad en un 80 %</t>
  </si>
  <si>
    <t>Documentar un Diagnóstico TI sobre la necesidad de mantenimiento y renovación del hardware y software de la entidad.</t>
  </si>
  <si>
    <t>Implementar una infraestructura tecnología que cumpla con los requisitos tecnológicos de los sistemas de información que requiere la entidad.</t>
  </si>
  <si>
    <t>Anual / Septiembre</t>
  </si>
  <si>
    <t>Pagina SUIT</t>
  </si>
  <si>
    <t>Inscripción en SUIT</t>
  </si>
  <si>
    <t>Inscribir tramites racionalizados en la plataforma SUIT</t>
  </si>
  <si>
    <t>Caracterización de los grupos de valor de la E.S.E en conformidad con la guía de MIN TIC</t>
  </si>
  <si>
    <t>Realizar caracterización de los grupos de valor de la E.S.E en conformidad con la guía de MIN TIC</t>
  </si>
  <si>
    <t>Política de calidad de los datos y plan de calidad de la información</t>
  </si>
  <si>
    <t>Documentar y socializar la política de calidad de datos</t>
  </si>
  <si>
    <t>Numero de lineamientos de la NTC5854 implementados /  Numero de lineamientos de la NTC5854</t>
  </si>
  <si>
    <t>Proporcion de cumplimiento de la NTC5854</t>
  </si>
  <si>
    <t>Implementar en un 50% los lineamientos de la NTC5854</t>
  </si>
  <si>
    <t>Numero de lineamentos de la guía implementada / Numero de lineamientos de la guía</t>
  </si>
  <si>
    <t>Proporcion de cumplimiento de la guia</t>
  </si>
  <si>
    <t>Implementar la guía del dominio de Información de TI en un 70%</t>
  </si>
  <si>
    <t>Bitacora de Mantenimiento</t>
  </si>
  <si>
    <t>Número de actividades ejecutadas del plan / Numero de actividades planteadas en el plan</t>
  </si>
  <si>
    <t>Proporcion de ejecucion del plan de mantenimiento del area de sistemas</t>
  </si>
  <si>
    <t>Ejecución del plan mantenimiento del área de sistemas.</t>
  </si>
  <si>
    <t>Seccion Trasparencia Paguina WEB</t>
  </si>
  <si>
    <t>Numero de documentos enviados a área de sistemas para publicar en la página web / Numero de documentos publicados en la página web</t>
  </si>
  <si>
    <t>Proporcion de cumplimiento de la matriz ITA</t>
  </si>
  <si>
    <t xml:space="preserve">Subir el 100% la información suministrada por las  Subgerencia Administrativa y financiera -  Subgerencia Científica para dar cumplimiento a la matriz de transparencia ITA </t>
  </si>
  <si>
    <t>Procedimiento aprobado</t>
  </si>
  <si>
    <t>Elaborar un procedimiento para atender los incidentes y requerimientos de soporte de los servicios de TI, tipo mesa de ayuda.</t>
  </si>
  <si>
    <t xml:space="preserve">Anual / </t>
  </si>
  <si>
    <t>Certificacion</t>
  </si>
  <si>
    <t>implementación protocolo de ipv6 en todos los equipos de cómputo de la entidad</t>
  </si>
  <si>
    <t>Manual protocolos IPV6 Aprobado y socializado</t>
  </si>
  <si>
    <t>Realizar la implementación de protocolo de red ipv6</t>
  </si>
  <si>
    <t>Diagnóstico sobre la necesidad de implementar un sistema integrado de gestión electrónica</t>
  </si>
  <si>
    <t>Documentar un diagnóstico sobre la necesidad de implementar un sistema integrado de gestión electrónica</t>
  </si>
  <si>
    <t>Acuerdo e nivel de servicios entregada al área jurídica para su revisión.</t>
  </si>
  <si>
    <t>Elaborar acuerdo de nivel de servicios para los procesos contractuales con tecnologías de la información</t>
  </si>
  <si>
    <t>Estrategia para certificar servicios en el uso del estándar de lenguaje común de intercambio de información</t>
  </si>
  <si>
    <t>Elaborar estrategia para certificar servicios en el uso del estándar de lenguaje común de intercambio de información</t>
  </si>
  <si>
    <t>Inventario de activos de información clasificados, de la entidad, aprobado por la alta dirección</t>
  </si>
  <si>
    <t>Elaborar Inventario de activos de información clasificados, de la entidad, para revisión y aprobación por la alta dirección</t>
  </si>
  <si>
    <t>Catálogo De servicios y componentes TI documentado en conformidad con el lineamiento MIN TIC</t>
  </si>
  <si>
    <t>Elaborar el catálogo de servicios y componentes TI</t>
  </si>
  <si>
    <t>Diagnóstico sobre la necesidad de renovar el sistema de información (ERP) de la entidad</t>
  </si>
  <si>
    <t>Documentar un diagnóstico sobre la necesidad de renovar el sistema de información (ERP) de la entidad</t>
  </si>
  <si>
    <t>Documento de modelo de gestión de gobierno digital aprobado</t>
  </si>
  <si>
    <t>Adoptar el modelo de gestión del MIN TIC a las necesidades del CRIB</t>
  </si>
  <si>
    <t>Política de Datos Abiertos aprobada</t>
  </si>
  <si>
    <t>Crear Política de Datos Abiertos</t>
  </si>
  <si>
    <t>Anual /</t>
  </si>
  <si>
    <t>Numero Lineamientos implementados del programa / Número total de lineamientos</t>
  </si>
  <si>
    <t>Proporcion de Cumplimiento Plan de continuidad de servicios</t>
  </si>
  <si>
    <t>Plan de continuidad de los servicios tecnológicos acordes a las necesidades de la entidad documentado</t>
  </si>
  <si>
    <t>Documentar e implementar un plan de continuidad de los servicios tecnológicos acordes a las necesidades de la entidad</t>
  </si>
  <si>
    <t>Proporcion de cumplimiento del programa de resudios tecnologicos</t>
  </si>
  <si>
    <t>Docuemnto</t>
  </si>
  <si>
    <t>Programa de correcta disposición final de los residuos tecnológicos de acuerdo con la normatividad del gobierno nacional Documentado</t>
  </si>
  <si>
    <t>Documentar e implementar un programa de correcta disposición final de los residuos tecnológicos de acuerdo con la normatividad del gobierno nacional en un 90%</t>
  </si>
  <si>
    <t>Plan de contingencia aprobado</t>
  </si>
  <si>
    <t xml:space="preserve">Elaborar plan de contingencia de los sistemas de información de la ese CRIB </t>
  </si>
  <si>
    <t>Diagnóstico de implementación de criterios de accesibilidad web en conformidad con la NTC5854</t>
  </si>
  <si>
    <t>Elaborar diagnóstico de implementación de criterios de accesibilidad web en conformidad con la NTC5854</t>
  </si>
  <si>
    <t>Plan estrategico de Tecnologías de la Información (PETI)</t>
  </si>
  <si>
    <t>Establecer las estrategias y acciones orientadas a implementar la gestión de las Tecnologías de la información acorde a las necesidades de La Empresa Social del Estado Centro de Rehabilitación Integral de Boyacá de manera que genere valor en cada uno de sus procesos y alineados con las metas y objetivos institucionales.</t>
  </si>
  <si>
    <t>Planear, elaborar e implemetar el PETI</t>
  </si>
  <si>
    <t>INFRAESTRUCTURA</t>
  </si>
  <si>
    <t>CAMILO ANDRES RODRIGUEZ FARFAN</t>
  </si>
  <si>
    <t>ÁREA DE SISTEMAS</t>
  </si>
  <si>
    <t xml:space="preserve">marco documental en calidad </t>
  </si>
  <si>
    <t>Numero de documentos actualizados / Total de procesos y procedimientos del area de mercadeo X100%</t>
  </si>
  <si>
    <t>Porcentaje  de procesos y procedimientos actualizados del area de mercadeo</t>
  </si>
  <si>
    <t>Construir y /o Actualizar los procesos,  procedimientos ,  manuales, formatos, instructivos etc del área de mercadeo</t>
  </si>
  <si>
    <t>Actualización y/o construcción de los documentos del área</t>
  </si>
  <si>
    <t xml:space="preserve">anexos tarifas contratos </t>
  </si>
  <si>
    <t>N° de tarifarios actulizados por EAPB / N° total de contratos vigentes con EAPB</t>
  </si>
  <si>
    <t xml:space="preserve">porcentaje de tarifarios actulizados </t>
  </si>
  <si>
    <t xml:space="preserve">Actuliazacion del manual tarifario por cada EAPB </t>
  </si>
  <si>
    <t>actualizacion y revision de los contratos con las EAPB</t>
  </si>
  <si>
    <t xml:space="preserve">aunar esfuerzos que propendan por aumentar las ventas por conceptos de servicios de salud </t>
  </si>
  <si>
    <t xml:space="preserve">estructurar e implementar proceso institucional de mercadeo de servicios de salud </t>
  </si>
  <si>
    <t>certifcacion de la EAPB</t>
  </si>
  <si>
    <t>N° de facturas radicadas dentro de los 10 primeros dias calendario del mes siguiente a la prestacion del servicio/sobre total de facturas del peridido</t>
  </si>
  <si>
    <t>porcentaje de facturas radicadas oportunamente</t>
  </si>
  <si>
    <t xml:space="preserve">radicar la totalidad de los servicios facturados en los tiempos oportunos normativamente </t>
  </si>
  <si>
    <t xml:space="preserve">sotfware institucional y/o excel de facturacion </t>
  </si>
  <si>
    <t>Total de devoluciones subsanadas y/o refacturadas en los tiempos oportunos / Total de devoluciones generadas durante el periodo x100%</t>
  </si>
  <si>
    <t>Porcentaje de Devoluciones subsanadas y/o refacturadas</t>
  </si>
  <si>
    <t>Devoluciones subsanadas y/o refacturadas</t>
  </si>
  <si>
    <t>&lt;3%</t>
  </si>
  <si>
    <t>Total de Facturas devueltas /total de facturas radicadas x 100%</t>
  </si>
  <si>
    <t>Porcentaje de devoluciones realizadas a la facturacion de la ESE</t>
  </si>
  <si>
    <t xml:space="preserve">Mantener niveles minimos de devoluciones de las EPS </t>
  </si>
  <si>
    <t>lista de checqueo</t>
  </si>
  <si>
    <t>N° de facturas que cumplen / N° total de facturas</t>
  </si>
  <si>
    <t>Porcentaje de cumplimiento normativo de las facturas</t>
  </si>
  <si>
    <t>Realizar pre-auditorias al proceso de facturacion y cuentas</t>
  </si>
  <si>
    <t xml:space="preserve">software institucional </t>
  </si>
  <si>
    <t xml:space="preserve">numero de solicitude de autorizaciones mediante anexo N° 3 enviadas oportunamente/ el total de facturas </t>
  </si>
  <si>
    <t xml:space="preserve">porcentaje de autorizaciones opórtunas </t>
  </si>
  <si>
    <t xml:space="preserve">controlar la realizacion  de las solicitudes de autorizaciones mediante el anexo N° 3 </t>
  </si>
  <si>
    <t xml:space="preserve"> Propender  el cumplimiento de los procesos y procedimientos de proceso de facturacion </t>
  </si>
  <si>
    <t>Numero de documentos actualizados / Total de procesos y procedimientos del area de facturacion X100%</t>
  </si>
  <si>
    <t xml:space="preserve">Porcentaje  de procesos y procedimientos actualizados del area de facturacion </t>
  </si>
  <si>
    <t xml:space="preserve">Construir y /o Actualizar los procesos,  procedimientos ,  manuales, formatos, instructivos etc del área de facturación </t>
  </si>
  <si>
    <t>Optimizar los procesos de autorizaciones, facturación, radicacion de cuentas,  minimizando los errores para coadyuvar con la sostenibilidad financiera de la empresa</t>
  </si>
  <si>
    <t>implementacion del plan de gestion institucional de recursos financieros(GIRF)</t>
  </si>
  <si>
    <t>EJECUCION REAL(Que porcentaje va de cumplimiento)</t>
  </si>
  <si>
    <t>PERIODICIDAD DE SEGUIMIENTO (Depende de cada indicador)</t>
  </si>
  <si>
    <t xml:space="preserve">YULY ANDREA RODRIGUEZ </t>
  </si>
  <si>
    <t>FACTURACIÓN Y MERCADEO DE SERVICIOS</t>
  </si>
  <si>
    <r>
      <rPr>
        <b/>
        <sz val="8"/>
        <color theme="1"/>
        <rFont val="Arial"/>
        <family val="2"/>
      </rPr>
      <t>VERSION</t>
    </r>
    <r>
      <rPr>
        <sz val="8"/>
        <color theme="1"/>
        <rFont val="Arial"/>
        <family val="2"/>
      </rPr>
      <t>: 2</t>
    </r>
  </si>
  <si>
    <r>
      <rPr>
        <b/>
        <sz val="8"/>
        <color theme="1"/>
        <rFont val="Arial"/>
        <family val="2"/>
      </rPr>
      <t>FECHA:</t>
    </r>
    <r>
      <rPr>
        <sz val="8"/>
        <color theme="1"/>
        <rFont val="Arial"/>
        <family val="2"/>
      </rPr>
      <t xml:space="preserve"> 15/01/2022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</si>
</sst>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_-* #,##0.000_-;\-* #,##0.000_-;_-* &quot;-&quot;_-;_-@_-"/>
    <numFmt numFmtId="166" formatCode="0.0%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0" tint="-0.1499984740745262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theme="0" tint="-0.14999847407452621"/>
      <name val="Arial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b/>
      <sz val="9"/>
      <color theme="0" tint="-0.14999847407452621"/>
      <name val="Arial Narrow"/>
      <family val="2"/>
    </font>
    <font>
      <sz val="20"/>
      <color theme="1"/>
      <name val="Arial Narrow"/>
      <family val="2"/>
    </font>
    <font>
      <b/>
      <sz val="20"/>
      <color theme="1"/>
      <name val="Arial Narrow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1"/>
      <color theme="0" tint="-0.14999847407452621"/>
      <name val="Arial"/>
      <family val="2"/>
    </font>
    <font>
      <b/>
      <sz val="9"/>
      <color rgb="FF000000"/>
      <name val="Arial"/>
      <family val="2"/>
    </font>
    <font>
      <sz val="9"/>
      <color theme="1"/>
      <name val="Century Gothic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2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9"/>
      <color rgb="FFFF0000"/>
      <name val="Arial"/>
      <family val="2"/>
    </font>
    <font>
      <sz val="12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AD1DC"/>
        <bgColor indexed="64"/>
      </patternFill>
    </fill>
    <fill>
      <patternFill patternType="solid">
        <fgColor rgb="FF57D8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F87D0"/>
        <bgColor indexed="64"/>
      </patternFill>
    </fill>
    <fill>
      <patternFill patternType="solid">
        <fgColor rgb="FFEEF86E"/>
        <bgColor indexed="64"/>
      </patternFill>
    </fill>
    <fill>
      <patternFill patternType="solid">
        <fgColor theme="8" tint="0.39997558519241921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0">
    <xf numFmtId="0" fontId="0" fillId="0" borderId="0" xfId="0"/>
    <xf numFmtId="9" fontId="3" fillId="2" borderId="1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9" fontId="0" fillId="0" borderId="0" xfId="2" applyFont="1"/>
    <xf numFmtId="0" fontId="0" fillId="0" borderId="9" xfId="0" applyFill="1" applyBorder="1" applyAlignment="1">
      <alignment wrapText="1"/>
    </xf>
    <xf numFmtId="0" fontId="4" fillId="3" borderId="12" xfId="0" applyFont="1" applyFill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9" fontId="5" fillId="0" borderId="9" xfId="2" applyFont="1" applyBorder="1" applyAlignment="1">
      <alignment horizontal="center" vertical="center" wrapText="1"/>
    </xf>
    <xf numFmtId="9" fontId="3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9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9" fontId="5" fillId="3" borderId="9" xfId="2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9" fontId="5" fillId="3" borderId="11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 wrapText="1"/>
    </xf>
    <xf numFmtId="9" fontId="6" fillId="0" borderId="9" xfId="2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/>
    </xf>
    <xf numFmtId="9" fontId="5" fillId="0" borderId="11" xfId="2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9" fontId="5" fillId="3" borderId="11" xfId="2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4" fontId="3" fillId="4" borderId="14" xfId="0" applyNumberFormat="1" applyFont="1" applyFill="1" applyBorder="1" applyAlignment="1">
      <alignment horizontal="center" vertical="center" wrapText="1"/>
    </xf>
    <xf numFmtId="14" fontId="3" fillId="4" borderId="12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2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9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9" fontId="11" fillId="5" borderId="9" xfId="0" applyNumberFormat="1" applyFont="1" applyFill="1" applyBorder="1" applyAlignment="1">
      <alignment horizontal="center" vertical="center" wrapText="1"/>
    </xf>
    <xf numFmtId="9" fontId="12" fillId="5" borderId="9" xfId="0" applyNumberFormat="1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9" fontId="12" fillId="5" borderId="11" xfId="0" applyNumberFormat="1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9" fontId="11" fillId="5" borderId="11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9" fontId="11" fillId="6" borderId="9" xfId="0" applyNumberFormat="1" applyFont="1" applyFill="1" applyBorder="1" applyAlignment="1">
      <alignment horizontal="center" vertical="center" wrapText="1"/>
    </xf>
    <xf numFmtId="9" fontId="11" fillId="6" borderId="11" xfId="0" applyNumberFormat="1" applyFont="1" applyFill="1" applyBorder="1" applyAlignment="1">
      <alignment horizontal="center" vertical="center" wrapText="1"/>
    </xf>
    <xf numFmtId="9" fontId="12" fillId="6" borderId="11" xfId="0" applyNumberFormat="1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9" fontId="12" fillId="6" borderId="9" xfId="0" applyNumberFormat="1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vertical="center" wrapText="1"/>
    </xf>
    <xf numFmtId="0" fontId="0" fillId="6" borderId="9" xfId="0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9" fontId="11" fillId="6" borderId="8" xfId="0" applyNumberFormat="1" applyFont="1" applyFill="1" applyBorder="1" applyAlignment="1">
      <alignment horizontal="center" vertical="center" wrapText="1"/>
    </xf>
    <xf numFmtId="9" fontId="0" fillId="6" borderId="8" xfId="0" applyNumberForma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9" fontId="0" fillId="6" borderId="9" xfId="0" applyNumberForma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9" fontId="11" fillId="6" borderId="11" xfId="0" applyNumberFormat="1" applyFont="1" applyFill="1" applyBorder="1" applyAlignment="1">
      <alignment horizontal="center" vertical="center" wrapText="1"/>
    </xf>
    <xf numFmtId="9" fontId="0" fillId="6" borderId="11" xfId="0" applyNumberForma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10" fontId="0" fillId="6" borderId="8" xfId="0" applyNumberFormat="1" applyFill="1" applyBorder="1" applyAlignment="1">
      <alignment horizontal="center" vertical="center" wrapText="1"/>
    </xf>
    <xf numFmtId="10" fontId="0" fillId="6" borderId="11" xfId="0" applyNumberFormat="1" applyFill="1" applyBorder="1" applyAlignment="1">
      <alignment horizontal="center" vertical="center" wrapText="1"/>
    </xf>
    <xf numFmtId="9" fontId="0" fillId="6" borderId="9" xfId="0" applyNumberFormat="1" applyFill="1" applyBorder="1" applyAlignment="1">
      <alignment horizontal="center" vertical="center" wrapText="1"/>
    </xf>
    <xf numFmtId="9" fontId="0" fillId="6" borderId="14" xfId="0" applyNumberFormat="1" applyFill="1" applyBorder="1" applyAlignment="1">
      <alignment horizontal="center" vertical="center" wrapText="1"/>
    </xf>
    <xf numFmtId="10" fontId="0" fillId="6" borderId="9" xfId="0" applyNumberFormat="1" applyFill="1" applyBorder="1" applyAlignment="1">
      <alignment horizontal="center" vertical="center" wrapText="1"/>
    </xf>
    <xf numFmtId="9" fontId="0" fillId="7" borderId="9" xfId="0" applyNumberForma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9" fontId="11" fillId="8" borderId="9" xfId="0" applyNumberFormat="1" applyFont="1" applyFill="1" applyBorder="1" applyAlignment="1">
      <alignment horizontal="center" vertical="center" wrapText="1"/>
    </xf>
    <xf numFmtId="9" fontId="11" fillId="8" borderId="11" xfId="0" applyNumberFormat="1" applyFont="1" applyFill="1" applyBorder="1" applyAlignment="1">
      <alignment horizontal="center" vertical="center" wrapText="1"/>
    </xf>
    <xf numFmtId="9" fontId="0" fillId="8" borderId="9" xfId="0" applyNumberForma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1" fontId="0" fillId="8" borderId="9" xfId="0" applyNumberFormat="1" applyFill="1" applyBorder="1" applyAlignment="1">
      <alignment horizontal="center" vertical="center" wrapText="1"/>
    </xf>
    <xf numFmtId="9" fontId="0" fillId="8" borderId="8" xfId="0" applyNumberForma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/>
    </xf>
    <xf numFmtId="0" fontId="10" fillId="10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14" fontId="10" fillId="4" borderId="9" xfId="0" applyNumberFormat="1" applyFont="1" applyFill="1" applyBorder="1" applyAlignment="1">
      <alignment horizontal="center" vertical="center" wrapText="1"/>
    </xf>
    <xf numFmtId="14" fontId="10" fillId="4" borderId="12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9" fontId="15" fillId="3" borderId="0" xfId="2" applyFont="1" applyFill="1"/>
    <xf numFmtId="9" fontId="15" fillId="3" borderId="0" xfId="2" applyFont="1" applyFill="1" applyAlignment="1">
      <alignment horizontal="center"/>
    </xf>
    <xf numFmtId="0" fontId="16" fillId="11" borderId="4" xfId="0" applyFont="1" applyFill="1" applyBorder="1" applyAlignment="1">
      <alignment horizontal="center" vertical="center" wrapText="1"/>
    </xf>
    <xf numFmtId="9" fontId="16" fillId="11" borderId="5" xfId="0" applyNumberFormat="1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34" xfId="0" applyFont="1" applyFill="1" applyBorder="1" applyAlignment="1">
      <alignment horizontal="center" vertical="center" wrapText="1"/>
    </xf>
    <xf numFmtId="0" fontId="16" fillId="11" borderId="35" xfId="0" applyFont="1" applyFill="1" applyBorder="1" applyAlignment="1">
      <alignment horizontal="center" vertical="center" wrapText="1"/>
    </xf>
    <xf numFmtId="0" fontId="16" fillId="11" borderId="36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left" vertical="center" wrapText="1"/>
    </xf>
    <xf numFmtId="0" fontId="16" fillId="11" borderId="6" xfId="0" applyFont="1" applyFill="1" applyBorder="1" applyAlignment="1">
      <alignment horizontal="center"/>
    </xf>
    <xf numFmtId="0" fontId="16" fillId="11" borderId="9" xfId="0" applyFont="1" applyFill="1" applyBorder="1" applyAlignment="1">
      <alignment horizontal="center"/>
    </xf>
    <xf numFmtId="0" fontId="16" fillId="11" borderId="9" xfId="0" applyFont="1" applyFill="1" applyBorder="1" applyAlignment="1">
      <alignment horizontal="center" wrapText="1"/>
    </xf>
    <xf numFmtId="0" fontId="15" fillId="3" borderId="9" xfId="0" applyFont="1" applyFill="1" applyBorder="1"/>
    <xf numFmtId="0" fontId="16" fillId="3" borderId="8" xfId="0" applyFont="1" applyFill="1" applyBorder="1" applyAlignment="1">
      <alignment horizontal="center" vertical="center" wrapText="1"/>
    </xf>
    <xf numFmtId="9" fontId="18" fillId="3" borderId="8" xfId="0" applyNumberFormat="1" applyFont="1" applyFill="1" applyBorder="1" applyAlignment="1">
      <alignment horizontal="center" vertical="center" wrapText="1"/>
    </xf>
    <xf numFmtId="9" fontId="18" fillId="3" borderId="8" xfId="2" applyFont="1" applyFill="1" applyBorder="1" applyAlignment="1">
      <alignment horizontal="center" vertical="center" wrapText="1"/>
    </xf>
    <xf numFmtId="10" fontId="16" fillId="3" borderId="8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wrapText="1"/>
    </xf>
    <xf numFmtId="0" fontId="16" fillId="3" borderId="11" xfId="0" applyFont="1" applyFill="1" applyBorder="1" applyAlignment="1">
      <alignment horizontal="center" vertical="center" wrapText="1"/>
    </xf>
    <xf numFmtId="9" fontId="18" fillId="3" borderId="11" xfId="0" applyNumberFormat="1" applyFont="1" applyFill="1" applyBorder="1" applyAlignment="1">
      <alignment horizontal="center" vertical="center" wrapText="1"/>
    </xf>
    <xf numFmtId="9" fontId="18" fillId="3" borderId="11" xfId="2" applyFont="1" applyFill="1" applyBorder="1" applyAlignment="1">
      <alignment horizontal="center" vertical="center" wrapText="1"/>
    </xf>
    <xf numFmtId="10" fontId="16" fillId="3" borderId="11" xfId="0" applyNumberFormat="1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vertical="center" wrapText="1"/>
    </xf>
    <xf numFmtId="9" fontId="18" fillId="3" borderId="9" xfId="0" applyNumberFormat="1" applyFont="1" applyFill="1" applyBorder="1" applyAlignment="1">
      <alignment vertical="center" wrapText="1"/>
    </xf>
    <xf numFmtId="9" fontId="18" fillId="3" borderId="11" xfId="2" applyFont="1" applyFill="1" applyBorder="1" applyAlignment="1">
      <alignment vertical="center" wrapText="1"/>
    </xf>
    <xf numFmtId="9" fontId="18" fillId="3" borderId="9" xfId="0" applyNumberFormat="1" applyFont="1" applyFill="1" applyBorder="1" applyAlignment="1">
      <alignment horizontal="center" vertical="center" wrapText="1"/>
    </xf>
    <xf numFmtId="9" fontId="16" fillId="3" borderId="9" xfId="0" applyNumberFormat="1" applyFont="1" applyFill="1" applyBorder="1" applyAlignment="1">
      <alignment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wrapText="1"/>
    </xf>
    <xf numFmtId="0" fontId="17" fillId="3" borderId="1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vertical="center"/>
    </xf>
    <xf numFmtId="0" fontId="17" fillId="3" borderId="9" xfId="0" applyFont="1" applyFill="1" applyBorder="1" applyAlignment="1">
      <alignment wrapText="1"/>
    </xf>
    <xf numFmtId="0" fontId="19" fillId="3" borderId="3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horizontal="center" wrapText="1"/>
    </xf>
    <xf numFmtId="0" fontId="18" fillId="3" borderId="9" xfId="0" applyNumberFormat="1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vertical="center" wrapText="1"/>
    </xf>
    <xf numFmtId="9" fontId="16" fillId="3" borderId="9" xfId="2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/>
    </xf>
    <xf numFmtId="9" fontId="18" fillId="3" borderId="8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wrapText="1"/>
    </xf>
    <xf numFmtId="0" fontId="16" fillId="3" borderId="9" xfId="0" applyFont="1" applyFill="1" applyBorder="1" applyAlignment="1">
      <alignment horizontal="center" vertical="center"/>
    </xf>
    <xf numFmtId="9" fontId="18" fillId="3" borderId="9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14" fontId="16" fillId="4" borderId="9" xfId="0" applyNumberFormat="1" applyFont="1" applyFill="1" applyBorder="1" applyAlignment="1">
      <alignment horizontal="center" vertical="center" wrapText="1"/>
    </xf>
    <xf numFmtId="14" fontId="16" fillId="4" borderId="12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10" fontId="16" fillId="2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7" xfId="0" applyFont="1" applyFill="1" applyBorder="1" applyAlignment="1">
      <alignment wrapText="1"/>
    </xf>
    <xf numFmtId="0" fontId="16" fillId="0" borderId="9" xfId="0" applyFont="1" applyFill="1" applyBorder="1" applyAlignment="1">
      <alignment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10" fontId="18" fillId="0" borderId="11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 wrapText="1"/>
    </xf>
    <xf numFmtId="9" fontId="18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9" fontId="18" fillId="0" borderId="9" xfId="0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/>
    <xf numFmtId="0" fontId="16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9" fontId="18" fillId="0" borderId="11" xfId="0" applyNumberFormat="1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9" fontId="16" fillId="3" borderId="11" xfId="2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0" fontId="18" fillId="0" borderId="9" xfId="0" applyNumberFormat="1" applyFont="1" applyFill="1" applyBorder="1" applyAlignment="1">
      <alignment horizontal="center" vertical="center"/>
    </xf>
    <xf numFmtId="9" fontId="16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22" fillId="0" borderId="0" xfId="0" applyFont="1"/>
    <xf numFmtId="0" fontId="23" fillId="2" borderId="4" xfId="0" applyFont="1" applyFill="1" applyBorder="1" applyAlignment="1">
      <alignment horizontal="center" vertical="center" wrapText="1"/>
    </xf>
    <xf numFmtId="9" fontId="23" fillId="2" borderId="5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center"/>
    </xf>
    <xf numFmtId="0" fontId="24" fillId="2" borderId="7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23" fillId="0" borderId="9" xfId="0" applyFont="1" applyFill="1" applyBorder="1" applyAlignment="1">
      <alignment horizontal="center" vertical="center" wrapText="1"/>
    </xf>
    <xf numFmtId="9" fontId="25" fillId="0" borderId="9" xfId="0" applyNumberFormat="1" applyFont="1" applyBorder="1" applyAlignment="1">
      <alignment horizontal="center" vertical="center" wrapText="1"/>
    </xf>
    <xf numFmtId="10" fontId="25" fillId="0" borderId="9" xfId="0" applyNumberFormat="1" applyFont="1" applyBorder="1" applyAlignment="1">
      <alignment horizontal="center" vertical="center" wrapText="1"/>
    </xf>
    <xf numFmtId="9" fontId="25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2" applyNumberFormat="1" applyFont="1" applyFill="1" applyBorder="1" applyAlignment="1">
      <alignment horizontal="center" vertical="center" wrapText="1"/>
    </xf>
    <xf numFmtId="9" fontId="25" fillId="0" borderId="0" xfId="2" applyFont="1" applyFill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12" borderId="9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9" xfId="2" applyNumberFormat="1" applyFont="1" applyFill="1" applyBorder="1" applyAlignment="1">
      <alignment horizontal="center" vertical="center" wrapText="1"/>
    </xf>
    <xf numFmtId="9" fontId="25" fillId="0" borderId="9" xfId="2" applyFont="1" applyFill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4" fillId="13" borderId="8" xfId="0" applyFont="1" applyFill="1" applyBorder="1" applyAlignment="1">
      <alignment horizontal="center" vertical="center" wrapText="1"/>
    </xf>
    <xf numFmtId="9" fontId="25" fillId="0" borderId="14" xfId="2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3" fillId="3" borderId="9" xfId="0" applyFont="1" applyFill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9" fontId="25" fillId="3" borderId="9" xfId="0" applyNumberFormat="1" applyFont="1" applyFill="1" applyBorder="1" applyAlignment="1">
      <alignment horizontal="center" vertical="center" wrapText="1"/>
    </xf>
    <xf numFmtId="0" fontId="26" fillId="3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wrapText="1"/>
    </xf>
    <xf numFmtId="0" fontId="22" fillId="0" borderId="9" xfId="0" applyFont="1" applyBorder="1" applyAlignment="1">
      <alignment vertical="center" wrapText="1"/>
    </xf>
    <xf numFmtId="0" fontId="22" fillId="0" borderId="14" xfId="0" applyFont="1" applyFill="1" applyBorder="1" applyAlignment="1">
      <alignment wrapText="1"/>
    </xf>
    <xf numFmtId="10" fontId="25" fillId="3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2" fillId="0" borderId="9" xfId="0" applyFont="1" applyBorder="1"/>
    <xf numFmtId="0" fontId="22" fillId="0" borderId="14" xfId="0" applyFont="1" applyBorder="1" applyAlignment="1">
      <alignment wrapText="1"/>
    </xf>
    <xf numFmtId="0" fontId="24" fillId="13" borderId="11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wrapText="1"/>
    </xf>
    <xf numFmtId="0" fontId="24" fillId="14" borderId="9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wrapText="1"/>
    </xf>
    <xf numFmtId="0" fontId="25" fillId="4" borderId="10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14" fontId="23" fillId="4" borderId="9" xfId="0" applyNumberFormat="1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vertical="center" wrapText="1"/>
    </xf>
    <xf numFmtId="14" fontId="23" fillId="4" borderId="12" xfId="0" applyNumberFormat="1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/>
    </xf>
    <xf numFmtId="0" fontId="23" fillId="4" borderId="38" xfId="0" applyFont="1" applyFill="1" applyBorder="1" applyAlignment="1">
      <alignment horizontal="center" vertical="center"/>
    </xf>
    <xf numFmtId="0" fontId="9" fillId="0" borderId="0" xfId="0" applyFont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164" fontId="9" fillId="3" borderId="0" xfId="3" applyFont="1" applyFill="1"/>
    <xf numFmtId="165" fontId="9" fillId="3" borderId="0" xfId="1" applyNumberFormat="1" applyFont="1" applyFill="1"/>
    <xf numFmtId="41" fontId="9" fillId="3" borderId="0" xfId="1" applyFont="1" applyFill="1"/>
    <xf numFmtId="9" fontId="9" fillId="3" borderId="0" xfId="2" applyFont="1" applyFill="1"/>
    <xf numFmtId="9" fontId="10" fillId="2" borderId="4" xfId="2" applyFont="1" applyFill="1" applyBorder="1" applyAlignment="1">
      <alignment horizontal="center" vertical="center" wrapText="1"/>
    </xf>
    <xf numFmtId="9" fontId="10" fillId="2" borderId="5" xfId="2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10" fillId="3" borderId="9" xfId="0" applyFont="1" applyFill="1" applyBorder="1" applyAlignment="1">
      <alignment vertical="center" wrapText="1"/>
    </xf>
    <xf numFmtId="9" fontId="10" fillId="3" borderId="9" xfId="2" applyFont="1" applyFill="1" applyBorder="1" applyAlignment="1">
      <alignment horizontal="center" vertical="center"/>
    </xf>
    <xf numFmtId="9" fontId="11" fillId="0" borderId="9" xfId="2" applyFont="1" applyFill="1" applyBorder="1" applyAlignment="1">
      <alignment vertical="center" wrapText="1"/>
    </xf>
    <xf numFmtId="9" fontId="10" fillId="0" borderId="9" xfId="2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/>
    <xf numFmtId="9" fontId="11" fillId="0" borderId="9" xfId="0" applyNumberFormat="1" applyFont="1" applyFill="1" applyBorder="1" applyAlignment="1">
      <alignment vertical="center" wrapText="1"/>
    </xf>
    <xf numFmtId="2" fontId="11" fillId="0" borderId="9" xfId="0" applyNumberFormat="1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9" fontId="11" fillId="0" borderId="9" xfId="0" applyNumberFormat="1" applyFont="1" applyFill="1" applyBorder="1" applyAlignment="1">
      <alignment horizontal="center" vertical="center" wrapText="1"/>
    </xf>
    <xf numFmtId="9" fontId="10" fillId="0" borderId="9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9" fillId="3" borderId="9" xfId="0" applyFont="1" applyFill="1" applyBorder="1"/>
    <xf numFmtId="0" fontId="10" fillId="3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wrapText="1"/>
    </xf>
    <xf numFmtId="16" fontId="10" fillId="3" borderId="9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9" fontId="10" fillId="3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vertical="center" wrapText="1"/>
    </xf>
    <xf numFmtId="9" fontId="11" fillId="0" borderId="9" xfId="2" applyFont="1" applyFill="1" applyBorder="1" applyAlignment="1">
      <alignment horizontal="center" vertical="center" wrapText="1"/>
    </xf>
    <xf numFmtId="9" fontId="11" fillId="3" borderId="9" xfId="0" applyNumberFormat="1" applyFont="1" applyFill="1" applyBorder="1" applyAlignment="1">
      <alignment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horizontal="center" wrapText="1"/>
    </xf>
    <xf numFmtId="0" fontId="9" fillId="9" borderId="0" xfId="0" applyFont="1" applyFill="1"/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11" xfId="2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9" fontId="11" fillId="0" borderId="8" xfId="2" applyFont="1" applyFill="1" applyBorder="1" applyAlignment="1">
      <alignment horizontal="center" vertical="center" wrapText="1"/>
    </xf>
    <xf numFmtId="9" fontId="5" fillId="0" borderId="8" xfId="2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9" fontId="11" fillId="0" borderId="11" xfId="2" applyFont="1" applyFill="1" applyBorder="1" applyAlignment="1">
      <alignment horizontal="center" vertical="center" wrapText="1"/>
    </xf>
    <xf numFmtId="9" fontId="5" fillId="0" borderId="11" xfId="2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/>
    </xf>
    <xf numFmtId="9" fontId="5" fillId="0" borderId="9" xfId="0" applyNumberFormat="1" applyFont="1" applyFill="1" applyBorder="1" applyAlignment="1">
      <alignment horizontal="center" vertical="center" wrapText="1"/>
    </xf>
    <xf numFmtId="9" fontId="5" fillId="0" borderId="9" xfId="2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9" fontId="11" fillId="0" borderId="9" xfId="2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vertical="center" wrapText="1"/>
    </xf>
    <xf numFmtId="9" fontId="11" fillId="0" borderId="9" xfId="2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9" borderId="0" xfId="0" applyFont="1" applyFill="1" applyAlignment="1"/>
    <xf numFmtId="0" fontId="9" fillId="3" borderId="0" xfId="0" applyFont="1" applyFill="1" applyAlignment="1"/>
    <xf numFmtId="9" fontId="5" fillId="0" borderId="11" xfId="0" applyNumberFormat="1" applyFont="1" applyFill="1" applyBorder="1" applyAlignment="1">
      <alignment horizontal="center" vertical="center" wrapText="1"/>
    </xf>
    <xf numFmtId="9" fontId="13" fillId="0" borderId="11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4" fillId="9" borderId="0" xfId="0" applyFont="1" applyFill="1"/>
    <xf numFmtId="0" fontId="14" fillId="3" borderId="0" xfId="0" applyFont="1" applyFill="1"/>
    <xf numFmtId="14" fontId="10" fillId="4" borderId="14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7" fillId="3" borderId="0" xfId="0" applyFont="1" applyFill="1"/>
    <xf numFmtId="10" fontId="16" fillId="2" borderId="40" xfId="2" applyNumberFormat="1" applyFont="1" applyFill="1" applyBorder="1" applyAlignment="1">
      <alignment horizontal="center" vertical="center" wrapText="1"/>
    </xf>
    <xf numFmtId="10" fontId="16" fillId="2" borderId="41" xfId="2" applyNumberFormat="1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horizontal="center"/>
    </xf>
    <xf numFmtId="0" fontId="16" fillId="2" borderId="43" xfId="0" applyFont="1" applyFill="1" applyBorder="1" applyAlignment="1">
      <alignment horizontal="center"/>
    </xf>
    <xf numFmtId="0" fontId="16" fillId="2" borderId="43" xfId="0" applyFont="1" applyFill="1" applyBorder="1" applyAlignment="1">
      <alignment wrapText="1"/>
    </xf>
    <xf numFmtId="0" fontId="16" fillId="2" borderId="43" xfId="0" applyFont="1" applyFill="1" applyBorder="1" applyAlignment="1">
      <alignment horizontal="center" wrapText="1"/>
    </xf>
    <xf numFmtId="0" fontId="17" fillId="3" borderId="0" xfId="0" applyFont="1" applyFill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8" fillId="3" borderId="0" xfId="0" applyNumberFormat="1" applyFont="1" applyFill="1" applyBorder="1" applyAlignment="1">
      <alignment horizontal="center" vertical="center" wrapText="1"/>
    </xf>
    <xf numFmtId="9" fontId="18" fillId="3" borderId="0" xfId="2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1" fontId="20" fillId="3" borderId="0" xfId="2" applyNumberFormat="1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/>
    </xf>
    <xf numFmtId="9" fontId="18" fillId="3" borderId="9" xfId="2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9" fontId="20" fillId="0" borderId="32" xfId="0" applyNumberFormat="1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vertical="center" wrapText="1"/>
    </xf>
    <xf numFmtId="0" fontId="20" fillId="0" borderId="32" xfId="0" applyFont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35" fillId="3" borderId="22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35" fillId="3" borderId="9" xfId="0" applyFont="1" applyFill="1" applyBorder="1" applyAlignment="1">
      <alignment horizontal="left" vertical="center" wrapText="1"/>
    </xf>
    <xf numFmtId="9" fontId="18" fillId="3" borderId="10" xfId="0" applyNumberFormat="1" applyFont="1" applyFill="1" applyBorder="1" applyAlignment="1">
      <alignment horizontal="center" vertical="center" wrapText="1"/>
    </xf>
    <xf numFmtId="9" fontId="18" fillId="3" borderId="10" xfId="2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center" vertical="center" wrapText="1"/>
    </xf>
    <xf numFmtId="9" fontId="18" fillId="3" borderId="47" xfId="0" applyNumberFormat="1" applyFont="1" applyFill="1" applyBorder="1" applyAlignment="1">
      <alignment horizontal="center" vertical="center" wrapText="1"/>
    </xf>
    <xf numFmtId="9" fontId="18" fillId="3" borderId="47" xfId="2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35" fillId="3" borderId="26" xfId="0" applyFont="1" applyFill="1" applyBorder="1" applyAlignment="1">
      <alignment horizontal="center" vertical="center" wrapText="1"/>
    </xf>
    <xf numFmtId="0" fontId="35" fillId="3" borderId="33" xfId="0" applyFont="1" applyFill="1" applyBorder="1" applyAlignment="1">
      <alignment horizontal="left" vertical="center" wrapText="1"/>
    </xf>
    <xf numFmtId="0" fontId="16" fillId="0" borderId="48" xfId="0" applyFont="1" applyBorder="1" applyAlignment="1">
      <alignment horizontal="center" vertical="center" wrapText="1"/>
    </xf>
    <xf numFmtId="0" fontId="18" fillId="3" borderId="32" xfId="0" applyNumberFormat="1" applyFont="1" applyFill="1" applyBorder="1" applyAlignment="1">
      <alignment horizontal="center" vertical="center" wrapText="1"/>
    </xf>
    <xf numFmtId="9" fontId="18" fillId="3" borderId="32" xfId="2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1" fontId="20" fillId="3" borderId="32" xfId="2" applyNumberFormat="1" applyFont="1" applyFill="1" applyBorder="1" applyAlignment="1">
      <alignment horizontal="center" vertical="center" wrapText="1"/>
    </xf>
    <xf numFmtId="0" fontId="35" fillId="3" borderId="49" xfId="0" applyFont="1" applyFill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9" fontId="17" fillId="3" borderId="0" xfId="0" applyNumberFormat="1" applyFont="1" applyFill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9" fontId="18" fillId="0" borderId="9" xfId="2" applyFont="1" applyFill="1" applyBorder="1" applyAlignment="1">
      <alignment horizontal="center" vertical="center" wrapText="1"/>
    </xf>
    <xf numFmtId="9" fontId="18" fillId="0" borderId="9" xfId="0" applyNumberFormat="1" applyFont="1" applyFill="1" applyBorder="1" applyAlignment="1">
      <alignment horizontal="center" vertical="center" wrapText="1"/>
    </xf>
    <xf numFmtId="9" fontId="20" fillId="3" borderId="9" xfId="0" applyNumberFormat="1" applyFont="1" applyFill="1" applyBorder="1" applyAlignment="1">
      <alignment horizontal="center" vertical="center" wrapText="1"/>
    </xf>
    <xf numFmtId="9" fontId="20" fillId="3" borderId="9" xfId="2" applyFont="1" applyFill="1" applyBorder="1" applyAlignment="1">
      <alignment horizontal="center" vertical="center" wrapText="1"/>
    </xf>
    <xf numFmtId="0" fontId="35" fillId="3" borderId="50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2" fontId="20" fillId="3" borderId="9" xfId="0" applyNumberFormat="1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center" vertical="center" wrapText="1"/>
    </xf>
    <xf numFmtId="9" fontId="17" fillId="3" borderId="0" xfId="0" applyNumberFormat="1" applyFont="1" applyFill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9" fontId="20" fillId="3" borderId="11" xfId="2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9" fontId="18" fillId="3" borderId="33" xfId="0" applyNumberFormat="1" applyFont="1" applyFill="1" applyBorder="1" applyAlignment="1">
      <alignment horizontal="center" vertical="center" wrapText="1"/>
    </xf>
    <xf numFmtId="9" fontId="18" fillId="3" borderId="33" xfId="2" applyFont="1" applyFill="1" applyBorder="1" applyAlignment="1">
      <alignment horizontal="center" vertical="center" wrapText="1"/>
    </xf>
    <xf numFmtId="9" fontId="18" fillId="0" borderId="33" xfId="0" applyNumberFormat="1" applyFont="1" applyFill="1" applyBorder="1" applyAlignment="1">
      <alignment horizontal="center" vertical="center" wrapText="1"/>
    </xf>
    <xf numFmtId="1" fontId="18" fillId="0" borderId="33" xfId="0" applyNumberFormat="1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 wrapText="1"/>
    </xf>
    <xf numFmtId="0" fontId="35" fillId="3" borderId="51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4" borderId="52" xfId="0" applyFont="1" applyFill="1" applyBorder="1" applyAlignment="1">
      <alignment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51" xfId="0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center" vertical="center" wrapText="1"/>
    </xf>
    <xf numFmtId="0" fontId="36" fillId="3" borderId="0" xfId="0" applyFont="1" applyFill="1" applyAlignment="1">
      <alignment horizont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14" fontId="16" fillId="4" borderId="32" xfId="0" applyNumberFormat="1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53" xfId="0" applyFont="1" applyFill="1" applyBorder="1" applyAlignment="1">
      <alignment horizontal="center" vertical="center" wrapText="1"/>
    </xf>
    <xf numFmtId="14" fontId="16" fillId="4" borderId="39" xfId="0" applyNumberFormat="1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36" fillId="3" borderId="0" xfId="0" applyFont="1" applyFill="1"/>
    <xf numFmtId="0" fontId="16" fillId="4" borderId="21" xfId="0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16" fillId="4" borderId="54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wrapText="1"/>
    </xf>
    <xf numFmtId="9" fontId="11" fillId="0" borderId="32" xfId="0" applyNumberFormat="1" applyFont="1" applyFill="1" applyBorder="1" applyAlignment="1">
      <alignment vertical="center" wrapText="1"/>
    </xf>
    <xf numFmtId="9" fontId="10" fillId="3" borderId="32" xfId="0" applyNumberFormat="1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9" fontId="11" fillId="0" borderId="32" xfId="2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vertical="center" wrapText="1"/>
    </xf>
    <xf numFmtId="0" fontId="22" fillId="3" borderId="32" xfId="0" applyFont="1" applyFill="1" applyBorder="1" applyAlignment="1">
      <alignment horizontal="left" vertical="center" wrapText="1"/>
    </xf>
    <xf numFmtId="0" fontId="37" fillId="3" borderId="32" xfId="0" applyFont="1" applyFill="1" applyBorder="1" applyAlignment="1" applyProtection="1">
      <alignment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left" vertical="center" wrapText="1"/>
    </xf>
    <xf numFmtId="0" fontId="37" fillId="3" borderId="9" xfId="0" applyFont="1" applyFill="1" applyBorder="1" applyAlignment="1" applyProtection="1">
      <alignment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/>
    </xf>
    <xf numFmtId="0" fontId="11" fillId="0" borderId="9" xfId="2" applyNumberFormat="1" applyFont="1" applyFill="1" applyBorder="1" applyAlignment="1">
      <alignment horizontal="center" vertical="center" wrapText="1"/>
    </xf>
    <xf numFmtId="0" fontId="37" fillId="3" borderId="8" xfId="0" applyFont="1" applyFill="1" applyBorder="1" applyAlignment="1" applyProtection="1">
      <alignment horizontal="center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37" fillId="3" borderId="9" xfId="0" applyFont="1" applyFill="1" applyBorder="1" applyAlignment="1" applyProtection="1">
      <alignment horizontal="center" vertical="center" wrapText="1"/>
    </xf>
    <xf numFmtId="0" fontId="37" fillId="3" borderId="9" xfId="0" applyFont="1" applyFill="1" applyBorder="1" applyAlignment="1" applyProtection="1">
      <alignment horizontal="left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 applyProtection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horizontal="left" vertical="center" wrapText="1"/>
    </xf>
    <xf numFmtId="0" fontId="37" fillId="3" borderId="8" xfId="0" applyFont="1" applyFill="1" applyBorder="1" applyAlignment="1" applyProtection="1">
      <alignment horizontal="center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37" fillId="3" borderId="11" xfId="0" applyFont="1" applyFill="1" applyBorder="1" applyAlignment="1" applyProtection="1">
      <alignment horizontal="center" vertical="center" wrapText="1"/>
    </xf>
    <xf numFmtId="0" fontId="39" fillId="3" borderId="9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37" fillId="3" borderId="8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37" fillId="3" borderId="11" xfId="0" applyFont="1" applyFill="1" applyBorder="1" applyAlignment="1" applyProtection="1">
      <alignment horizontal="left" vertical="center" wrapText="1"/>
    </xf>
    <xf numFmtId="9" fontId="11" fillId="0" borderId="9" xfId="2" applyFont="1" applyFill="1" applyBorder="1" applyAlignment="1">
      <alignment vertical="center"/>
    </xf>
    <xf numFmtId="9" fontId="10" fillId="3" borderId="9" xfId="2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vertical="center"/>
    </xf>
    <xf numFmtId="9" fontId="11" fillId="0" borderId="10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vertical="center" wrapText="1"/>
    </xf>
    <xf numFmtId="9" fontId="11" fillId="0" borderId="47" xfId="0" applyNumberFormat="1" applyFont="1" applyFill="1" applyBorder="1" applyAlignment="1">
      <alignment horizontal="center" vertical="center" wrapText="1"/>
    </xf>
    <xf numFmtId="9" fontId="11" fillId="0" borderId="47" xfId="2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 wrapText="1"/>
    </xf>
    <xf numFmtId="9" fontId="43" fillId="0" borderId="32" xfId="0" applyNumberFormat="1" applyFont="1" applyFill="1" applyBorder="1" applyAlignment="1">
      <alignment vertical="center" wrapText="1"/>
    </xf>
    <xf numFmtId="9" fontId="43" fillId="0" borderId="32" xfId="2" applyFont="1" applyFill="1" applyBorder="1" applyAlignment="1">
      <alignment horizontal="center" vertical="center" wrapText="1"/>
    </xf>
    <xf numFmtId="9" fontId="42" fillId="3" borderId="32" xfId="0" applyNumberFormat="1" applyFont="1" applyFill="1" applyBorder="1" applyAlignment="1">
      <alignment horizontal="center" vertical="center" wrapText="1"/>
    </xf>
    <xf numFmtId="0" fontId="42" fillId="3" borderId="9" xfId="0" applyFont="1" applyFill="1" applyBorder="1" applyAlignment="1">
      <alignment horizontal="center" vertical="center" wrapText="1"/>
    </xf>
    <xf numFmtId="9" fontId="43" fillId="0" borderId="32" xfId="0" applyNumberFormat="1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vertical="center" wrapText="1"/>
    </xf>
    <xf numFmtId="0" fontId="22" fillId="3" borderId="55" xfId="0" applyFont="1" applyFill="1" applyBorder="1" applyAlignment="1">
      <alignment horizontal="left" vertical="center" wrapText="1"/>
    </xf>
    <xf numFmtId="0" fontId="37" fillId="3" borderId="55" xfId="0" applyFont="1" applyFill="1" applyBorder="1" applyAlignment="1" applyProtection="1">
      <alignment horizontal="left" vertical="center" wrapText="1"/>
    </xf>
    <xf numFmtId="0" fontId="38" fillId="0" borderId="32" xfId="0" applyFont="1" applyFill="1" applyBorder="1" applyAlignment="1">
      <alignment horizontal="center" vertical="center" wrapText="1"/>
    </xf>
    <xf numFmtId="9" fontId="43" fillId="0" borderId="11" xfId="0" applyNumberFormat="1" applyFont="1" applyFill="1" applyBorder="1" applyAlignment="1">
      <alignment vertical="center" wrapText="1"/>
    </xf>
    <xf numFmtId="9" fontId="43" fillId="0" borderId="11" xfId="2" applyFont="1" applyFill="1" applyBorder="1" applyAlignment="1">
      <alignment horizontal="center" vertical="center" wrapText="1"/>
    </xf>
    <xf numFmtId="9" fontId="42" fillId="3" borderId="11" xfId="0" applyNumberFormat="1" applyFont="1" applyFill="1" applyBorder="1" applyAlignment="1">
      <alignment horizontal="center" vertical="center" wrapText="1"/>
    </xf>
    <xf numFmtId="9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37" fillId="3" borderId="11" xfId="0" applyFont="1" applyFill="1" applyBorder="1" applyAlignment="1" applyProtection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/>
    </xf>
    <xf numFmtId="9" fontId="42" fillId="0" borderId="11" xfId="0" applyNumberFormat="1" applyFont="1" applyFill="1" applyBorder="1" applyAlignment="1">
      <alignment vertical="center" wrapText="1"/>
    </xf>
    <xf numFmtId="9" fontId="42" fillId="0" borderId="11" xfId="2" applyFont="1" applyFill="1" applyBorder="1" applyAlignment="1">
      <alignment horizontal="center" vertical="center" wrapText="1"/>
    </xf>
    <xf numFmtId="9" fontId="42" fillId="0" borderId="11" xfId="0" applyNumberFormat="1" applyFont="1" applyFill="1" applyBorder="1" applyAlignment="1">
      <alignment horizontal="center" vertical="center" wrapText="1"/>
    </xf>
    <xf numFmtId="9" fontId="42" fillId="0" borderId="9" xfId="0" applyNumberFormat="1" applyFont="1" applyFill="1" applyBorder="1" applyAlignment="1">
      <alignment vertical="center" wrapText="1"/>
    </xf>
    <xf numFmtId="9" fontId="42" fillId="0" borderId="9" xfId="2" applyFont="1" applyFill="1" applyBorder="1" applyAlignment="1">
      <alignment horizontal="center" vertical="center" wrapText="1"/>
    </xf>
    <xf numFmtId="9" fontId="42" fillId="0" borderId="9" xfId="0" applyNumberFormat="1" applyFont="1" applyFill="1" applyBorder="1" applyAlignment="1">
      <alignment horizontal="center" vertical="center" wrapText="1"/>
    </xf>
    <xf numFmtId="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49" fontId="43" fillId="0" borderId="9" xfId="2" applyNumberFormat="1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left" vertical="center" wrapText="1"/>
    </xf>
    <xf numFmtId="0" fontId="37" fillId="3" borderId="9" xfId="0" applyFont="1" applyFill="1" applyBorder="1" applyAlignment="1" applyProtection="1">
      <alignment vertical="top" wrapText="1"/>
    </xf>
    <xf numFmtId="0" fontId="38" fillId="0" borderId="9" xfId="0" applyFont="1" applyBorder="1" applyAlignment="1">
      <alignment horizontal="justify" vertical="center" readingOrder="1"/>
    </xf>
    <xf numFmtId="0" fontId="38" fillId="0" borderId="0" xfId="0" applyFont="1" applyAlignment="1">
      <alignment wrapText="1"/>
    </xf>
    <xf numFmtId="9" fontId="22" fillId="0" borderId="9" xfId="0" applyNumberFormat="1" applyFont="1" applyFill="1" applyBorder="1"/>
    <xf numFmtId="1" fontId="42" fillId="3" borderId="9" xfId="0" applyNumberFormat="1" applyFont="1" applyFill="1" applyBorder="1" applyAlignment="1">
      <alignment horizontal="center" vertical="center" wrapText="1"/>
    </xf>
    <xf numFmtId="9" fontId="42" fillId="0" borderId="8" xfId="0" applyNumberFormat="1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1" fontId="42" fillId="3" borderId="8" xfId="0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/>
    </xf>
    <xf numFmtId="9" fontId="42" fillId="0" borderId="11" xfId="0" applyNumberFormat="1" applyFont="1" applyFill="1" applyBorder="1" applyAlignment="1">
      <alignment horizontal="center" vertical="center" wrapText="1"/>
    </xf>
    <xf numFmtId="0" fontId="42" fillId="3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" fontId="42" fillId="3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justify" vertical="center" readingOrder="1"/>
    </xf>
    <xf numFmtId="0" fontId="22" fillId="0" borderId="9" xfId="0" applyFont="1" applyFill="1" applyBorder="1" applyAlignment="1">
      <alignment horizontal="left" vertical="center" wrapText="1"/>
    </xf>
    <xf numFmtId="0" fontId="9" fillId="9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9" fontId="22" fillId="0" borderId="9" xfId="0" applyNumberFormat="1" applyFont="1" applyFill="1" applyBorder="1" applyAlignment="1">
      <alignment vertical="top"/>
    </xf>
    <xf numFmtId="9" fontId="42" fillId="0" borderId="9" xfId="2" applyFont="1" applyFill="1" applyBorder="1" applyAlignment="1">
      <alignment horizontal="center" vertical="top" wrapText="1"/>
    </xf>
    <xf numFmtId="9" fontId="42" fillId="0" borderId="9" xfId="0" applyNumberFormat="1" applyFont="1" applyFill="1" applyBorder="1" applyAlignment="1">
      <alignment vertical="top" wrapText="1"/>
    </xf>
    <xf numFmtId="9" fontId="42" fillId="0" borderId="9" xfId="0" applyNumberFormat="1" applyFont="1" applyFill="1" applyBorder="1" applyAlignment="1">
      <alignment horizontal="center" vertical="top" wrapText="1"/>
    </xf>
    <xf numFmtId="0" fontId="42" fillId="3" borderId="9" xfId="0" applyFont="1" applyFill="1" applyBorder="1" applyAlignment="1">
      <alignment horizontal="center" vertical="top" wrapText="1"/>
    </xf>
    <xf numFmtId="9" fontId="43" fillId="0" borderId="9" xfId="0" applyNumberFormat="1" applyFont="1" applyFill="1" applyBorder="1" applyAlignment="1">
      <alignment horizontal="center" vertical="top" wrapText="1"/>
    </xf>
    <xf numFmtId="0" fontId="43" fillId="0" borderId="9" xfId="0" applyFont="1" applyFill="1" applyBorder="1" applyAlignment="1">
      <alignment horizontal="center" vertical="top" wrapText="1"/>
    </xf>
    <xf numFmtId="1" fontId="42" fillId="3" borderId="9" xfId="0" applyNumberFormat="1" applyFont="1" applyFill="1" applyBorder="1" applyAlignment="1">
      <alignment horizontal="center" vertical="top" wrapText="1"/>
    </xf>
    <xf numFmtId="0" fontId="37" fillId="0" borderId="9" xfId="0" applyFont="1" applyFill="1" applyBorder="1" applyAlignment="1">
      <alignment vertical="top" wrapText="1"/>
    </xf>
    <xf numFmtId="0" fontId="37" fillId="3" borderId="9" xfId="0" applyFont="1" applyFill="1" applyBorder="1" applyAlignment="1" applyProtection="1">
      <alignment horizontal="left" vertical="top" wrapText="1"/>
    </xf>
    <xf numFmtId="0" fontId="37" fillId="0" borderId="10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 vertical="center" wrapText="1"/>
    </xf>
    <xf numFmtId="9" fontId="42" fillId="0" borderId="9" xfId="2" applyNumberFormat="1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center" wrapText="1" readingOrder="1"/>
    </xf>
    <xf numFmtId="9" fontId="42" fillId="0" borderId="9" xfId="0" applyNumberFormat="1" applyFont="1" applyFill="1" applyBorder="1" applyAlignment="1">
      <alignment horizontal="center" vertical="center" wrapText="1"/>
    </xf>
    <xf numFmtId="9" fontId="42" fillId="0" borderId="9" xfId="2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9" fontId="42" fillId="0" borderId="33" xfId="0" applyNumberFormat="1" applyFont="1" applyFill="1" applyBorder="1" applyAlignment="1">
      <alignment vertical="center" wrapText="1"/>
    </xf>
    <xf numFmtId="9" fontId="42" fillId="0" borderId="33" xfId="2" applyFont="1" applyFill="1" applyBorder="1" applyAlignment="1">
      <alignment vertical="center" wrapText="1"/>
    </xf>
    <xf numFmtId="9" fontId="42" fillId="0" borderId="33" xfId="0" applyNumberFormat="1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9" fontId="43" fillId="0" borderId="33" xfId="0" applyNumberFormat="1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vertical="center" wrapText="1"/>
    </xf>
    <xf numFmtId="0" fontId="37" fillId="3" borderId="33" xfId="0" applyFont="1" applyFill="1" applyBorder="1" applyAlignment="1" applyProtection="1">
      <alignment vertical="center" wrapText="1"/>
    </xf>
    <xf numFmtId="0" fontId="37" fillId="3" borderId="33" xfId="0" applyFont="1" applyFill="1" applyBorder="1" applyAlignment="1" applyProtection="1">
      <alignment horizontal="left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2" applyFont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9" fontId="16" fillId="2" borderId="9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9" fontId="44" fillId="0" borderId="9" xfId="0" applyNumberFormat="1" applyFont="1" applyFill="1" applyBorder="1" applyAlignment="1">
      <alignment horizontal="center" vertical="center" wrapText="1"/>
    </xf>
    <xf numFmtId="9" fontId="44" fillId="0" borderId="9" xfId="2" applyFont="1" applyFill="1" applyBorder="1" applyAlignment="1">
      <alignment horizontal="center" vertical="center" wrapText="1"/>
    </xf>
    <xf numFmtId="1" fontId="17" fillId="0" borderId="9" xfId="0" applyNumberFormat="1" applyFont="1" applyBorder="1" applyAlignment="1">
      <alignment horizontal="center" vertical="center" wrapText="1"/>
    </xf>
    <xf numFmtId="9" fontId="17" fillId="0" borderId="9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9" fontId="44" fillId="0" borderId="11" xfId="0" applyNumberFormat="1" applyFont="1" applyFill="1" applyBorder="1" applyAlignment="1">
      <alignment horizontal="center" vertical="center" wrapText="1"/>
    </xf>
    <xf numFmtId="9" fontId="44" fillId="0" borderId="11" xfId="2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2" fontId="17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2" borderId="9" xfId="0" applyFont="1" applyFill="1" applyBorder="1" applyAlignment="1">
      <alignment horizontal="center" vertical="center" wrapText="1"/>
    </xf>
    <xf numFmtId="9" fontId="46" fillId="2" borderId="9" xfId="0" applyNumberFormat="1" applyFont="1" applyFill="1" applyBorder="1" applyAlignment="1">
      <alignment horizontal="center" vertical="center" wrapText="1"/>
    </xf>
    <xf numFmtId="9" fontId="46" fillId="2" borderId="9" xfId="2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wrapText="1"/>
    </xf>
    <xf numFmtId="0" fontId="46" fillId="2" borderId="15" xfId="0" applyFont="1" applyFill="1" applyBorder="1" applyAlignment="1">
      <alignment horizontal="center" wrapText="1"/>
    </xf>
    <xf numFmtId="0" fontId="46" fillId="2" borderId="12" xfId="0" applyFont="1" applyFill="1" applyBorder="1" applyAlignment="1">
      <alignment horizontal="center" wrapText="1"/>
    </xf>
    <xf numFmtId="0" fontId="46" fillId="2" borderId="9" xfId="0" applyFont="1" applyFill="1" applyBorder="1" applyAlignment="1">
      <alignment wrapText="1"/>
    </xf>
    <xf numFmtId="0" fontId="46" fillId="3" borderId="9" xfId="0" applyFont="1" applyFill="1" applyBorder="1" applyAlignment="1">
      <alignment vertical="center" wrapText="1"/>
    </xf>
    <xf numFmtId="9" fontId="47" fillId="0" borderId="9" xfId="0" applyNumberFormat="1" applyFont="1" applyBorder="1" applyAlignment="1">
      <alignment vertical="center" wrapText="1"/>
    </xf>
    <xf numFmtId="9" fontId="47" fillId="0" borderId="9" xfId="2" applyFont="1" applyBorder="1" applyAlignment="1">
      <alignment horizontal="center" vertical="center" wrapText="1"/>
    </xf>
    <xf numFmtId="9" fontId="47" fillId="0" borderId="9" xfId="0" applyNumberFormat="1" applyFont="1" applyFill="1" applyBorder="1" applyAlignment="1">
      <alignment horizontal="center" vertical="center" wrapText="1"/>
    </xf>
    <xf numFmtId="9" fontId="46" fillId="3" borderId="11" xfId="2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9" fontId="47" fillId="3" borderId="11" xfId="0" applyNumberFormat="1" applyFont="1" applyFill="1" applyBorder="1" applyAlignment="1">
      <alignment horizontal="center" vertical="center" wrapText="1"/>
    </xf>
    <xf numFmtId="0" fontId="47" fillId="3" borderId="11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horizontal="center" vertical="center" wrapText="1"/>
    </xf>
    <xf numFmtId="0" fontId="49" fillId="3" borderId="9" xfId="0" applyFont="1" applyFill="1" applyBorder="1" applyAlignment="1">
      <alignment horizontal="center" vertical="center" wrapText="1"/>
    </xf>
    <xf numFmtId="0" fontId="49" fillId="3" borderId="11" xfId="0" applyFont="1" applyFill="1" applyBorder="1" applyAlignment="1">
      <alignment horizontal="center" vertical="center" wrapText="1"/>
    </xf>
    <xf numFmtId="0" fontId="50" fillId="3" borderId="11" xfId="0" applyFont="1" applyFill="1" applyBorder="1" applyAlignment="1">
      <alignment horizontal="center" vertical="center" wrapText="1" readingOrder="1"/>
    </xf>
    <xf numFmtId="0" fontId="50" fillId="3" borderId="9" xfId="0" applyFont="1" applyFill="1" applyBorder="1" applyAlignment="1">
      <alignment horizontal="center" vertical="center" wrapText="1"/>
    </xf>
    <xf numFmtId="0" fontId="49" fillId="3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 vertical="center" wrapText="1"/>
    </xf>
    <xf numFmtId="0" fontId="50" fillId="3" borderId="11" xfId="0" applyFont="1" applyFill="1" applyBorder="1" applyAlignment="1">
      <alignment horizontal="center" vertical="center" wrapText="1"/>
    </xf>
    <xf numFmtId="0" fontId="46" fillId="3" borderId="9" xfId="0" applyFont="1" applyFill="1" applyBorder="1" applyAlignment="1">
      <alignment horizontal="center" vertical="center" wrapText="1"/>
    </xf>
    <xf numFmtId="9" fontId="47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/>
    <xf numFmtId="9" fontId="46" fillId="3" borderId="9" xfId="2" applyFont="1" applyFill="1" applyBorder="1" applyAlignment="1">
      <alignment horizontal="center" vertical="center" wrapText="1"/>
    </xf>
    <xf numFmtId="0" fontId="48" fillId="3" borderId="9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 wrapText="1"/>
    </xf>
    <xf numFmtId="9" fontId="47" fillId="3" borderId="9" xfId="2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9" fontId="47" fillId="0" borderId="9" xfId="2" applyFont="1" applyFill="1" applyBorder="1" applyAlignment="1">
      <alignment horizontal="center" vertical="center" wrapText="1"/>
    </xf>
    <xf numFmtId="1" fontId="46" fillId="3" borderId="9" xfId="0" applyNumberFormat="1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 readingOrder="1"/>
    </xf>
    <xf numFmtId="0" fontId="46" fillId="3" borderId="9" xfId="0" applyFont="1" applyFill="1" applyBorder="1" applyAlignment="1">
      <alignment vertical="center"/>
    </xf>
    <xf numFmtId="9" fontId="47" fillId="0" borderId="9" xfId="2" applyFont="1" applyBorder="1" applyAlignment="1">
      <alignment vertical="center" wrapText="1"/>
    </xf>
    <xf numFmtId="0" fontId="47" fillId="0" borderId="11" xfId="2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9" fontId="47" fillId="3" borderId="9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9" fontId="47" fillId="0" borderId="11" xfId="2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vertical="center" wrapText="1"/>
    </xf>
    <xf numFmtId="9" fontId="5" fillId="4" borderId="9" xfId="2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14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3" borderId="39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42" fillId="0" borderId="17" xfId="0" applyFont="1" applyFill="1" applyBorder="1" applyAlignment="1">
      <alignment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top"/>
    </xf>
    <xf numFmtId="0" fontId="42" fillId="0" borderId="12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2" fillId="3" borderId="13" xfId="0" applyFont="1" applyFill="1" applyBorder="1" applyAlignment="1">
      <alignment vertical="center" wrapText="1"/>
    </xf>
    <xf numFmtId="0" fontId="42" fillId="3" borderId="3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vertical="top" wrapText="1"/>
    </xf>
  </cellXfs>
  <cellStyles count="4">
    <cellStyle name="Millares [0]" xfId="1" builtinId="6"/>
    <cellStyle name="Millares 2" xfId="3"/>
    <cellStyle name="Normal" xfId="0" builtinId="0"/>
    <cellStyle name="Porcentaje" xfId="2" builtinId="5"/>
  </cellStyles>
  <dxfs count="5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600490</xdr:colOff>
      <xdr:row>0</xdr:row>
      <xdr:rowOff>0</xdr:rowOff>
    </xdr:from>
    <xdr:ext cx="1379882" cy="807140"/>
    <xdr:pic>
      <xdr:nvPicPr>
        <xdr:cNvPr id="2" name="Imagen 1">
          <a:extLst>
            <a:ext uri="{FF2B5EF4-FFF2-40B4-BE49-F238E27FC236}">
              <a16:creationId xmlns:a16="http://schemas.microsoft.com/office/drawing/2014/main" id="{EE65AAEA-0F7E-49D4-9773-88AA26D3351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600490" y="0"/>
          <a:ext cx="1379882" cy="8071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0</xdr:row>
      <xdr:rowOff>0</xdr:rowOff>
    </xdr:from>
    <xdr:ext cx="1485635" cy="837747"/>
    <xdr:pic>
      <xdr:nvPicPr>
        <xdr:cNvPr id="2" name="Imagen 1">
          <a:extLst>
            <a:ext uri="{FF2B5EF4-FFF2-40B4-BE49-F238E27FC236}">
              <a16:creationId xmlns:a16="http://schemas.microsoft.com/office/drawing/2014/main" id="{022019D9-8FE5-4821-961E-D8653806E8C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476250" y="0"/>
          <a:ext cx="1485635" cy="8377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1404937</xdr:colOff>
      <xdr:row>0</xdr:row>
      <xdr:rowOff>107156</xdr:rowOff>
    </xdr:from>
    <xdr:ext cx="1458685" cy="830603"/>
    <xdr:pic>
      <xdr:nvPicPr>
        <xdr:cNvPr id="2" name="Imagen 1">
          <a:extLst>
            <a:ext uri="{FF2B5EF4-FFF2-40B4-BE49-F238E27FC236}">
              <a16:creationId xmlns:a16="http://schemas.microsoft.com/office/drawing/2014/main" id="{A7854CE1-0C83-46EA-A15A-1E7C28BD41F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766762" y="107156"/>
          <a:ext cx="1458685" cy="83060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592667</xdr:colOff>
      <xdr:row>0</xdr:row>
      <xdr:rowOff>0</xdr:rowOff>
    </xdr:from>
    <xdr:ext cx="1353608" cy="550333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592667" y="0"/>
          <a:ext cx="1353608" cy="5503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1038225</xdr:colOff>
      <xdr:row>0</xdr:row>
      <xdr:rowOff>0</xdr:rowOff>
    </xdr:from>
    <xdr:ext cx="1457325" cy="685800"/>
    <xdr:pic>
      <xdr:nvPicPr>
        <xdr:cNvPr id="2" name="Imagen 1">
          <a:extLst>
            <a:ext uri="{FF2B5EF4-FFF2-40B4-BE49-F238E27FC236}">
              <a16:creationId xmlns:a16="http://schemas.microsoft.com/office/drawing/2014/main" id="{65934A38-8557-4BAA-930F-001834E1FB8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762000" y="0"/>
          <a:ext cx="1457325" cy="685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0</xdr:row>
      <xdr:rowOff>0</xdr:rowOff>
    </xdr:from>
    <xdr:ext cx="1465985" cy="847272"/>
    <xdr:pic>
      <xdr:nvPicPr>
        <xdr:cNvPr id="2" name="Imagen 1">
          <a:extLst>
            <a:ext uri="{FF2B5EF4-FFF2-40B4-BE49-F238E27FC236}">
              <a16:creationId xmlns:a16="http://schemas.microsoft.com/office/drawing/2014/main" id="{313E95E6-CB87-4339-BBA4-E106786BB24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476250" y="0"/>
          <a:ext cx="1465985" cy="8472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0</xdr:row>
      <xdr:rowOff>0</xdr:rowOff>
    </xdr:from>
    <xdr:ext cx="1256030" cy="583353"/>
    <xdr:pic>
      <xdr:nvPicPr>
        <xdr:cNvPr id="2" name="Imagen 1">
          <a:extLst>
            <a:ext uri="{FF2B5EF4-FFF2-40B4-BE49-F238E27FC236}">
              <a16:creationId xmlns:a16="http://schemas.microsoft.com/office/drawing/2014/main" id="{B8D56C1F-122B-4E79-8BD1-706C958CDBE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476250" y="0"/>
          <a:ext cx="1256030" cy="583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600490</xdr:colOff>
      <xdr:row>0</xdr:row>
      <xdr:rowOff>0</xdr:rowOff>
    </xdr:from>
    <xdr:ext cx="1379882" cy="807140"/>
    <xdr:pic>
      <xdr:nvPicPr>
        <xdr:cNvPr id="3" name="Imagen 2">
          <a:extLst>
            <a:ext uri="{FF2B5EF4-FFF2-40B4-BE49-F238E27FC236}">
              <a16:creationId xmlns:a16="http://schemas.microsoft.com/office/drawing/2014/main" id="{EE65AAEA-0F7E-49D4-9773-88AA26D3351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600490" y="0"/>
          <a:ext cx="1379882" cy="8071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0</xdr:row>
      <xdr:rowOff>0</xdr:rowOff>
    </xdr:from>
    <xdr:ext cx="1464469" cy="837747"/>
    <xdr:pic>
      <xdr:nvPicPr>
        <xdr:cNvPr id="2" name="Imagen 1">
          <a:extLst>
            <a:ext uri="{FF2B5EF4-FFF2-40B4-BE49-F238E27FC236}">
              <a16:creationId xmlns:a16="http://schemas.microsoft.com/office/drawing/2014/main" id="{F3E6BEE8-0683-4BD5-9E34-83E38261B55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476250" y="0"/>
          <a:ext cx="1464469" cy="8377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1153584</xdr:colOff>
      <xdr:row>0</xdr:row>
      <xdr:rowOff>50800</xdr:rowOff>
    </xdr:from>
    <xdr:ext cx="3390900" cy="82398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1153584" y="50800"/>
          <a:ext cx="3390900" cy="82398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0</xdr:row>
      <xdr:rowOff>0</xdr:rowOff>
    </xdr:from>
    <xdr:ext cx="1458686" cy="82550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476250" y="0"/>
          <a:ext cx="1458686" cy="8255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zoomScaleNormal="100" workbookViewId="0">
      <pane xSplit="1" ySplit="7" topLeftCell="B20" activePane="bottomRight" state="frozen"/>
      <selection pane="topRight" activeCell="B1" sqref="B1"/>
      <selection pane="bottomLeft" activeCell="A8" sqref="A8"/>
      <selection pane="bottomRight" sqref="A1:Q3"/>
    </sheetView>
  </sheetViews>
  <sheetFormatPr baseColWidth="10" defaultRowHeight="15" x14ac:dyDescent="0.25"/>
  <cols>
    <col min="1" max="1" width="14.42578125" customWidth="1"/>
    <col min="2" max="2" width="13.28515625" customWidth="1"/>
    <col min="5" max="5" width="14.5703125" customWidth="1"/>
    <col min="6" max="6" width="16.42578125" customWidth="1"/>
    <col min="7" max="7" width="17.7109375" customWidth="1"/>
    <col min="15" max="15" width="12.5703125" customWidth="1"/>
    <col min="17" max="17" width="18.28515625" customWidth="1"/>
    <col min="18" max="18" width="16" customWidth="1"/>
  </cols>
  <sheetData>
    <row r="1" spans="1:18" x14ac:dyDescent="0.25">
      <c r="A1" s="105"/>
      <c r="B1" s="104"/>
      <c r="C1" s="104"/>
      <c r="D1" s="103"/>
      <c r="E1" s="102" t="s">
        <v>125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0"/>
      <c r="Q1" s="99" t="s">
        <v>1015</v>
      </c>
    </row>
    <row r="2" spans="1:18" x14ac:dyDescent="0.25">
      <c r="A2" s="98"/>
      <c r="B2" s="97"/>
      <c r="C2" s="97"/>
      <c r="D2" s="96"/>
      <c r="E2" s="95" t="s">
        <v>124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3"/>
      <c r="Q2" s="92" t="s">
        <v>123</v>
      </c>
    </row>
    <row r="3" spans="1:18" ht="32.25" customHeight="1" thickBot="1" x14ac:dyDescent="0.3">
      <c r="A3" s="91"/>
      <c r="B3" s="90"/>
      <c r="C3" s="90"/>
      <c r="D3" s="89"/>
      <c r="E3" s="88"/>
      <c r="F3" s="87"/>
      <c r="G3" s="87"/>
      <c r="H3" s="87"/>
      <c r="I3" s="87"/>
      <c r="J3" s="87"/>
      <c r="K3" s="87"/>
      <c r="L3" s="87"/>
      <c r="M3" s="87"/>
      <c r="N3" s="87"/>
      <c r="O3" s="87"/>
      <c r="P3" s="86"/>
      <c r="Q3" s="85" t="s">
        <v>1016</v>
      </c>
    </row>
    <row r="4" spans="1:18" x14ac:dyDescent="0.25">
      <c r="A4" s="84" t="s">
        <v>122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8" x14ac:dyDescent="0.25">
      <c r="A5" s="80" t="s">
        <v>121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8"/>
    </row>
    <row r="6" spans="1:18" ht="22.5" x14ac:dyDescent="0.25">
      <c r="A6" s="80" t="s">
        <v>120</v>
      </c>
      <c r="B6" s="79"/>
      <c r="C6" s="78"/>
      <c r="D6" s="82">
        <v>44670</v>
      </c>
      <c r="E6" s="81"/>
      <c r="F6" s="77" t="s">
        <v>119</v>
      </c>
      <c r="G6" s="77" t="s">
        <v>118</v>
      </c>
      <c r="H6" s="77" t="s">
        <v>117</v>
      </c>
      <c r="I6" s="82">
        <v>44672</v>
      </c>
      <c r="J6" s="81"/>
      <c r="K6" s="80" t="s">
        <v>116</v>
      </c>
      <c r="L6" s="78"/>
      <c r="M6" s="80" t="s">
        <v>115</v>
      </c>
      <c r="N6" s="79"/>
      <c r="O6" s="79"/>
      <c r="P6" s="79"/>
      <c r="Q6" s="78"/>
    </row>
    <row r="7" spans="1:18" ht="90" x14ac:dyDescent="0.25">
      <c r="A7" s="77" t="s">
        <v>114</v>
      </c>
      <c r="B7" s="77" t="s">
        <v>113</v>
      </c>
      <c r="C7" s="75" t="s">
        <v>112</v>
      </c>
      <c r="D7" s="75" t="s">
        <v>111</v>
      </c>
      <c r="E7" s="75" t="s">
        <v>110</v>
      </c>
      <c r="F7" s="75" t="s">
        <v>109</v>
      </c>
      <c r="G7" s="75" t="s">
        <v>108</v>
      </c>
      <c r="H7" s="75" t="s">
        <v>107</v>
      </c>
      <c r="I7" s="75" t="s">
        <v>106</v>
      </c>
      <c r="J7" s="75" t="s">
        <v>105</v>
      </c>
      <c r="K7" s="75" t="s">
        <v>104</v>
      </c>
      <c r="L7" s="75" t="s">
        <v>103</v>
      </c>
      <c r="M7" s="75" t="s">
        <v>102</v>
      </c>
      <c r="N7" s="75" t="s">
        <v>101</v>
      </c>
      <c r="O7" s="75" t="s">
        <v>100</v>
      </c>
      <c r="P7" s="75" t="s">
        <v>99</v>
      </c>
      <c r="Q7" s="76" t="s">
        <v>98</v>
      </c>
      <c r="R7" s="403" t="s">
        <v>491</v>
      </c>
    </row>
    <row r="8" spans="1:18" ht="90" x14ac:dyDescent="0.25">
      <c r="A8" s="35" t="s">
        <v>97</v>
      </c>
      <c r="B8" s="74" t="s">
        <v>96</v>
      </c>
      <c r="C8" s="34" t="s">
        <v>95</v>
      </c>
      <c r="D8" s="32" t="s">
        <v>94</v>
      </c>
      <c r="E8" s="73" t="s">
        <v>93</v>
      </c>
      <c r="F8" s="68" t="s">
        <v>92</v>
      </c>
      <c r="G8" s="63" t="s">
        <v>91</v>
      </c>
      <c r="H8" s="63" t="s">
        <v>90</v>
      </c>
      <c r="I8" s="62" t="s">
        <v>5</v>
      </c>
      <c r="J8" s="67">
        <v>1</v>
      </c>
      <c r="K8" s="67">
        <v>1</v>
      </c>
      <c r="L8" s="62" t="s">
        <v>36</v>
      </c>
      <c r="M8" s="53"/>
      <c r="N8" s="72"/>
      <c r="O8" s="61"/>
      <c r="P8" s="39"/>
      <c r="Q8" s="71"/>
      <c r="R8" s="66"/>
    </row>
    <row r="9" spans="1:18" ht="90" x14ac:dyDescent="0.25">
      <c r="A9" s="21"/>
      <c r="B9" s="69" t="s">
        <v>89</v>
      </c>
      <c r="C9" s="27"/>
      <c r="D9" s="25"/>
      <c r="E9" s="45" t="s">
        <v>88</v>
      </c>
      <c r="F9" s="68" t="s">
        <v>87</v>
      </c>
      <c r="G9" s="63" t="s">
        <v>86</v>
      </c>
      <c r="H9" s="45" t="s">
        <v>51</v>
      </c>
      <c r="I9" s="62" t="s">
        <v>5</v>
      </c>
      <c r="J9" s="67">
        <v>0.2</v>
      </c>
      <c r="K9" s="67">
        <v>0.8</v>
      </c>
      <c r="L9" s="62" t="s">
        <v>36</v>
      </c>
      <c r="M9" s="41"/>
      <c r="N9" s="48"/>
      <c r="O9" s="61"/>
      <c r="P9" s="39"/>
      <c r="Q9" s="38"/>
      <c r="R9" s="66"/>
    </row>
    <row r="10" spans="1:18" ht="67.5" x14ac:dyDescent="0.25">
      <c r="A10" s="21"/>
      <c r="B10" s="69"/>
      <c r="C10" s="27"/>
      <c r="D10" s="25"/>
      <c r="E10" s="45" t="s">
        <v>85</v>
      </c>
      <c r="F10" s="68" t="s">
        <v>84</v>
      </c>
      <c r="G10" s="63" t="s">
        <v>83</v>
      </c>
      <c r="H10" s="70" t="s">
        <v>82</v>
      </c>
      <c r="I10" s="67">
        <v>0.9</v>
      </c>
      <c r="J10" s="67">
        <v>0.9</v>
      </c>
      <c r="K10" s="67">
        <v>0.9</v>
      </c>
      <c r="L10" s="62" t="s">
        <v>81</v>
      </c>
      <c r="M10" s="41"/>
      <c r="N10" s="48"/>
      <c r="O10" s="61"/>
      <c r="P10" s="39"/>
      <c r="Q10" s="38"/>
      <c r="R10" s="66"/>
    </row>
    <row r="11" spans="1:18" ht="78.75" x14ac:dyDescent="0.25">
      <c r="A11" s="21"/>
      <c r="B11" s="69"/>
      <c r="C11" s="19"/>
      <c r="D11" s="17"/>
      <c r="E11" s="45" t="s">
        <v>80</v>
      </c>
      <c r="F11" s="68" t="s">
        <v>79</v>
      </c>
      <c r="G11" s="63" t="s">
        <v>78</v>
      </c>
      <c r="H11" s="68" t="s">
        <v>77</v>
      </c>
      <c r="I11" s="62" t="s">
        <v>5</v>
      </c>
      <c r="J11" s="67">
        <v>0.2</v>
      </c>
      <c r="K11" s="67">
        <v>0.8</v>
      </c>
      <c r="L11" s="62" t="s">
        <v>36</v>
      </c>
      <c r="M11" s="41"/>
      <c r="N11" s="48"/>
      <c r="O11" s="61"/>
      <c r="P11" s="39"/>
      <c r="Q11" s="38"/>
      <c r="R11" s="66"/>
    </row>
    <row r="12" spans="1:18" ht="132.75" customHeight="1" x14ac:dyDescent="0.25">
      <c r="A12" s="21"/>
      <c r="B12" s="32" t="s">
        <v>76</v>
      </c>
      <c r="C12" s="34" t="s">
        <v>75</v>
      </c>
      <c r="D12" s="34" t="s">
        <v>74</v>
      </c>
      <c r="E12" s="45" t="s">
        <v>73</v>
      </c>
      <c r="F12" s="68" t="s">
        <v>72</v>
      </c>
      <c r="G12" s="63" t="s">
        <v>71</v>
      </c>
      <c r="H12" s="68" t="s">
        <v>70</v>
      </c>
      <c r="I12" s="62" t="s">
        <v>23</v>
      </c>
      <c r="J12" s="67" t="s">
        <v>23</v>
      </c>
      <c r="K12" s="67">
        <v>0.9</v>
      </c>
      <c r="L12" s="62" t="s">
        <v>4</v>
      </c>
      <c r="M12" s="41"/>
      <c r="N12" s="48"/>
      <c r="O12" s="61"/>
      <c r="P12" s="39"/>
      <c r="Q12" s="38"/>
      <c r="R12" s="66"/>
    </row>
    <row r="13" spans="1:18" ht="93.75" customHeight="1" x14ac:dyDescent="0.25">
      <c r="A13" s="21"/>
      <c r="B13" s="17"/>
      <c r="C13" s="19"/>
      <c r="D13" s="19"/>
      <c r="E13" s="45" t="s">
        <v>69</v>
      </c>
      <c r="F13" s="45" t="s">
        <v>68</v>
      </c>
      <c r="G13" s="45" t="s">
        <v>67</v>
      </c>
      <c r="H13" s="63" t="s">
        <v>66</v>
      </c>
      <c r="I13" s="65" t="s">
        <v>5</v>
      </c>
      <c r="J13" s="62" t="s">
        <v>5</v>
      </c>
      <c r="K13" s="39">
        <v>1</v>
      </c>
      <c r="L13" s="42" t="s">
        <v>4</v>
      </c>
      <c r="M13" s="41"/>
      <c r="N13" s="40"/>
      <c r="O13" s="61"/>
      <c r="P13" s="39"/>
      <c r="Q13" s="60"/>
      <c r="R13" s="37"/>
    </row>
    <row r="14" spans="1:18" ht="155.25" customHeight="1" x14ac:dyDescent="0.25">
      <c r="A14" s="28"/>
      <c r="B14" s="46" t="s">
        <v>65</v>
      </c>
      <c r="C14" s="64" t="s">
        <v>64</v>
      </c>
      <c r="D14" s="64" t="s">
        <v>63</v>
      </c>
      <c r="E14" s="45" t="s">
        <v>62</v>
      </c>
      <c r="F14" s="45" t="s">
        <v>61</v>
      </c>
      <c r="G14" s="45" t="s">
        <v>60</v>
      </c>
      <c r="H14" s="63" t="s">
        <v>59</v>
      </c>
      <c r="I14" s="62" t="s">
        <v>23</v>
      </c>
      <c r="J14" s="62" t="s">
        <v>23</v>
      </c>
      <c r="K14" s="39">
        <v>0.9</v>
      </c>
      <c r="L14" s="42" t="s">
        <v>4</v>
      </c>
      <c r="M14" s="41"/>
      <c r="N14" s="40"/>
      <c r="O14" s="61"/>
      <c r="P14" s="39"/>
      <c r="Q14" s="60"/>
      <c r="R14" s="37"/>
    </row>
    <row r="15" spans="1:18" ht="78.75" customHeight="1" x14ac:dyDescent="0.25">
      <c r="A15" s="35" t="s">
        <v>58</v>
      </c>
      <c r="B15" s="45" t="s">
        <v>57</v>
      </c>
      <c r="C15" s="50" t="s">
        <v>56</v>
      </c>
      <c r="D15" s="58" t="s">
        <v>55</v>
      </c>
      <c r="E15" s="45" t="s">
        <v>54</v>
      </c>
      <c r="F15" s="45" t="s">
        <v>53</v>
      </c>
      <c r="G15" s="45" t="s">
        <v>52</v>
      </c>
      <c r="H15" s="45" t="s">
        <v>51</v>
      </c>
      <c r="I15" s="52" t="s">
        <v>5</v>
      </c>
      <c r="J15" s="52" t="s">
        <v>5</v>
      </c>
      <c r="K15" s="43">
        <v>0.9</v>
      </c>
      <c r="L15" s="42" t="s">
        <v>4</v>
      </c>
      <c r="M15" s="41"/>
      <c r="N15" s="48"/>
      <c r="O15" s="40"/>
      <c r="P15" s="39"/>
      <c r="Q15" s="59"/>
      <c r="R15" s="37"/>
    </row>
    <row r="16" spans="1:18" ht="112.5" x14ac:dyDescent="0.25">
      <c r="A16" s="21"/>
      <c r="B16" s="45" t="s">
        <v>50</v>
      </c>
      <c r="C16" s="51"/>
      <c r="D16" s="58"/>
      <c r="E16" s="45" t="s">
        <v>49</v>
      </c>
      <c r="F16" s="45" t="s">
        <v>32</v>
      </c>
      <c r="G16" s="45" t="s">
        <v>48</v>
      </c>
      <c r="H16" s="49" t="s">
        <v>47</v>
      </c>
      <c r="I16" s="52" t="s">
        <v>5</v>
      </c>
      <c r="J16" s="53">
        <v>0.9</v>
      </c>
      <c r="K16" s="53">
        <v>0.9</v>
      </c>
      <c r="L16" s="52" t="s">
        <v>36</v>
      </c>
      <c r="M16" s="41"/>
      <c r="N16" s="48"/>
      <c r="O16" s="40"/>
      <c r="P16" s="39"/>
      <c r="Q16" s="59"/>
      <c r="R16" s="37"/>
    </row>
    <row r="17" spans="1:27" ht="123.75" x14ac:dyDescent="0.25">
      <c r="A17" s="21"/>
      <c r="B17" s="45" t="s">
        <v>46</v>
      </c>
      <c r="C17" s="51"/>
      <c r="D17" s="58"/>
      <c r="E17" s="45" t="s">
        <v>45</v>
      </c>
      <c r="F17" s="45" t="s">
        <v>44</v>
      </c>
      <c r="G17" s="45" t="s">
        <v>43</v>
      </c>
      <c r="H17" s="45" t="s">
        <v>42</v>
      </c>
      <c r="I17" s="52" t="s">
        <v>5</v>
      </c>
      <c r="J17" s="53">
        <v>0.9</v>
      </c>
      <c r="K17" s="53">
        <v>0.9</v>
      </c>
      <c r="L17" s="52" t="s">
        <v>36</v>
      </c>
      <c r="M17" s="41"/>
      <c r="N17" s="48"/>
      <c r="O17" s="40"/>
      <c r="P17" s="39"/>
      <c r="Q17" s="38"/>
      <c r="R17" s="37"/>
    </row>
    <row r="18" spans="1:27" ht="135" x14ac:dyDescent="0.25">
      <c r="A18" s="21"/>
      <c r="B18" s="45" t="s">
        <v>41</v>
      </c>
      <c r="C18" s="51"/>
      <c r="D18" s="58"/>
      <c r="E18" s="45" t="s">
        <v>40</v>
      </c>
      <c r="F18" s="45" t="s">
        <v>39</v>
      </c>
      <c r="G18" s="45" t="s">
        <v>38</v>
      </c>
      <c r="H18" s="49" t="s">
        <v>37</v>
      </c>
      <c r="I18" s="52" t="s">
        <v>5</v>
      </c>
      <c r="J18" s="53">
        <v>0.9</v>
      </c>
      <c r="K18" s="53">
        <v>0.9</v>
      </c>
      <c r="L18" s="52" t="s">
        <v>36</v>
      </c>
      <c r="M18" s="41"/>
      <c r="N18" s="48"/>
      <c r="O18" s="40"/>
      <c r="P18" s="39"/>
      <c r="Q18" s="38"/>
      <c r="R18" s="37"/>
    </row>
    <row r="19" spans="1:27" ht="78.75" x14ac:dyDescent="0.25">
      <c r="A19" s="21"/>
      <c r="B19" s="45" t="s">
        <v>35</v>
      </c>
      <c r="C19" s="51"/>
      <c r="D19" s="54" t="s">
        <v>34</v>
      </c>
      <c r="E19" s="45" t="s">
        <v>33</v>
      </c>
      <c r="F19" s="45" t="s">
        <v>32</v>
      </c>
      <c r="G19" s="45" t="s">
        <v>31</v>
      </c>
      <c r="H19" s="49" t="s">
        <v>30</v>
      </c>
      <c r="I19" s="44" t="s">
        <v>5</v>
      </c>
      <c r="J19" s="52" t="s">
        <v>5</v>
      </c>
      <c r="K19" s="43">
        <v>0.9</v>
      </c>
      <c r="L19" s="42" t="s">
        <v>4</v>
      </c>
      <c r="M19" s="41"/>
      <c r="N19" s="48"/>
      <c r="O19" s="57"/>
      <c r="P19" s="56"/>
      <c r="Q19" s="55"/>
      <c r="R19" s="37"/>
    </row>
    <row r="20" spans="1:27" ht="123.75" customHeight="1" x14ac:dyDescent="0.25">
      <c r="A20" s="21"/>
      <c r="B20" s="45" t="s">
        <v>29</v>
      </c>
      <c r="C20" s="51"/>
      <c r="D20" s="54" t="s">
        <v>28</v>
      </c>
      <c r="E20" s="45" t="s">
        <v>27</v>
      </c>
      <c r="F20" s="45" t="s">
        <v>26</v>
      </c>
      <c r="G20" s="45" t="s">
        <v>25</v>
      </c>
      <c r="H20" s="49" t="s">
        <v>24</v>
      </c>
      <c r="I20" s="52" t="s">
        <v>5</v>
      </c>
      <c r="J20" s="53" t="s">
        <v>23</v>
      </c>
      <c r="K20" s="53">
        <v>0.9</v>
      </c>
      <c r="L20" s="52" t="s">
        <v>4</v>
      </c>
      <c r="M20" s="41"/>
      <c r="N20" s="48"/>
      <c r="O20" s="40"/>
      <c r="P20" s="39"/>
      <c r="Q20" s="38"/>
      <c r="R20" s="37"/>
    </row>
    <row r="21" spans="1:27" ht="123.75" customHeight="1" x14ac:dyDescent="0.25">
      <c r="A21" s="21"/>
      <c r="B21" s="32" t="s">
        <v>22</v>
      </c>
      <c r="C21" s="51"/>
      <c r="D21" s="50" t="s">
        <v>21</v>
      </c>
      <c r="E21" s="46" t="s">
        <v>20</v>
      </c>
      <c r="F21" s="45" t="s">
        <v>19</v>
      </c>
      <c r="G21" s="45" t="s">
        <v>18</v>
      </c>
      <c r="H21" s="49" t="s">
        <v>14</v>
      </c>
      <c r="I21" s="44" t="s">
        <v>5</v>
      </c>
      <c r="J21" s="44" t="s">
        <v>5</v>
      </c>
      <c r="K21" s="43">
        <v>0.1</v>
      </c>
      <c r="L21" s="42" t="s">
        <v>13</v>
      </c>
      <c r="M21" s="41"/>
      <c r="N21" s="48"/>
      <c r="O21" s="40"/>
      <c r="P21" s="39"/>
      <c r="Q21" s="38"/>
      <c r="R21" s="37"/>
    </row>
    <row r="22" spans="1:27" ht="90" x14ac:dyDescent="0.25">
      <c r="A22" s="21"/>
      <c r="B22" s="17"/>
      <c r="C22" s="47"/>
      <c r="D22" s="47"/>
      <c r="E22" s="46" t="s">
        <v>17</v>
      </c>
      <c r="F22" s="45" t="s">
        <v>16</v>
      </c>
      <c r="G22" s="45" t="s">
        <v>15</v>
      </c>
      <c r="H22" s="45" t="s">
        <v>14</v>
      </c>
      <c r="I22" s="44" t="s">
        <v>5</v>
      </c>
      <c r="J22" s="44" t="s">
        <v>5</v>
      </c>
      <c r="K22" s="43">
        <v>0.1</v>
      </c>
      <c r="L22" s="42" t="s">
        <v>13</v>
      </c>
      <c r="M22" s="41"/>
      <c r="N22" s="40"/>
      <c r="O22" s="40"/>
      <c r="P22" s="39"/>
      <c r="Q22" s="38"/>
      <c r="R22" s="37"/>
      <c r="T22" s="36">
        <f>+(550-492)/492</f>
        <v>0.11788617886178862</v>
      </c>
    </row>
    <row r="23" spans="1:27" x14ac:dyDescent="0.25">
      <c r="A23" s="21"/>
      <c r="B23" s="35" t="s">
        <v>12</v>
      </c>
      <c r="C23" s="34" t="s">
        <v>11</v>
      </c>
      <c r="D23" s="34" t="s">
        <v>10</v>
      </c>
      <c r="E23" s="32" t="s">
        <v>9</v>
      </c>
      <c r="F23" s="32" t="s">
        <v>8</v>
      </c>
      <c r="G23" s="33" t="s">
        <v>7</v>
      </c>
      <c r="H23" s="32" t="s">
        <v>6</v>
      </c>
      <c r="I23" s="31" t="s">
        <v>5</v>
      </c>
      <c r="J23" s="31" t="s">
        <v>5</v>
      </c>
      <c r="K23" s="30">
        <v>0.9</v>
      </c>
      <c r="L23" s="29" t="s">
        <v>4</v>
      </c>
      <c r="M23" s="29"/>
      <c r="N23" s="29"/>
      <c r="O23" s="29"/>
      <c r="P23" s="29"/>
      <c r="Q23" s="29"/>
      <c r="R23" s="29"/>
    </row>
    <row r="24" spans="1:27" x14ac:dyDescent="0.25">
      <c r="A24" s="21"/>
      <c r="B24" s="21"/>
      <c r="C24" s="27"/>
      <c r="D24" s="27"/>
      <c r="E24" s="25"/>
      <c r="F24" s="25"/>
      <c r="G24" s="26"/>
      <c r="H24" s="25"/>
      <c r="I24" s="24"/>
      <c r="J24" s="24"/>
      <c r="K24" s="23"/>
      <c r="L24" s="22"/>
      <c r="M24" s="22"/>
      <c r="N24" s="22"/>
      <c r="O24" s="22"/>
      <c r="P24" s="22"/>
      <c r="Q24" s="22"/>
      <c r="R24" s="22"/>
    </row>
    <row r="25" spans="1:27" ht="15" customHeight="1" x14ac:dyDescent="0.25">
      <c r="A25" s="21"/>
      <c r="B25" s="28"/>
      <c r="C25" s="27"/>
      <c r="D25" s="27"/>
      <c r="E25" s="25"/>
      <c r="F25" s="25"/>
      <c r="G25" s="26"/>
      <c r="H25" s="25"/>
      <c r="I25" s="24"/>
      <c r="J25" s="24"/>
      <c r="K25" s="23"/>
      <c r="L25" s="22"/>
      <c r="M25" s="22"/>
      <c r="N25" s="22"/>
      <c r="O25" s="22"/>
      <c r="P25" s="22"/>
      <c r="Q25" s="22"/>
      <c r="R25" s="22"/>
      <c r="AA25" t="e">
        <f>+#REF!/40</f>
        <v>#REF!</v>
      </c>
    </row>
    <row r="26" spans="1:27" ht="166.5" customHeight="1" x14ac:dyDescent="0.25">
      <c r="A26" s="21"/>
      <c r="B26" s="20" t="s">
        <v>3</v>
      </c>
      <c r="C26" s="19"/>
      <c r="D26" s="19"/>
      <c r="E26" s="17"/>
      <c r="F26" s="17"/>
      <c r="G26" s="18"/>
      <c r="H26" s="17"/>
      <c r="I26" s="16"/>
      <c r="J26" s="16"/>
      <c r="K26" s="15"/>
      <c r="L26" s="14"/>
      <c r="M26" s="14"/>
      <c r="N26" s="14"/>
      <c r="O26" s="14"/>
      <c r="P26" s="14"/>
      <c r="Q26" s="14"/>
      <c r="R26" s="14"/>
    </row>
    <row r="27" spans="1:27" ht="24" thickBot="1" x14ac:dyDescent="0.3">
      <c r="A27" s="13" t="s">
        <v>2</v>
      </c>
      <c r="B27" s="12"/>
      <c r="C27" s="11">
        <v>16</v>
      </c>
      <c r="D27" s="10"/>
      <c r="E27" s="6"/>
      <c r="F27" s="6"/>
      <c r="G27" s="9"/>
      <c r="H27" s="8" t="s">
        <v>1</v>
      </c>
      <c r="I27" s="5"/>
      <c r="J27" s="7"/>
      <c r="K27" s="7"/>
      <c r="L27" s="4"/>
      <c r="M27" s="6"/>
      <c r="N27" s="5" t="s">
        <v>0</v>
      </c>
      <c r="O27" s="4"/>
      <c r="P27" s="3" t="e">
        <f>+AVERAGE(O8:O26)</f>
        <v>#DIV/0!</v>
      </c>
      <c r="Q27" s="2"/>
      <c r="R27" s="1"/>
    </row>
  </sheetData>
  <mergeCells count="42">
    <mergeCell ref="J23:J26"/>
    <mergeCell ref="K23:K26"/>
    <mergeCell ref="L23:L26"/>
    <mergeCell ref="M23:M26"/>
    <mergeCell ref="N23:N26"/>
    <mergeCell ref="O23:O26"/>
    <mergeCell ref="R23:R26"/>
    <mergeCell ref="B12:B13"/>
    <mergeCell ref="C12:C13"/>
    <mergeCell ref="D12:D13"/>
    <mergeCell ref="P27:R27"/>
    <mergeCell ref="E23:E26"/>
    <mergeCell ref="F23:F26"/>
    <mergeCell ref="I27:L27"/>
    <mergeCell ref="N27:O27"/>
    <mergeCell ref="I23:I26"/>
    <mergeCell ref="A8:A14"/>
    <mergeCell ref="D15:D18"/>
    <mergeCell ref="C15:C22"/>
    <mergeCell ref="B23:B25"/>
    <mergeCell ref="C23:C26"/>
    <mergeCell ref="D23:D26"/>
    <mergeCell ref="B9:B11"/>
    <mergeCell ref="A15:A26"/>
    <mergeCell ref="B21:B22"/>
    <mergeCell ref="D21:D22"/>
    <mergeCell ref="I6:J6"/>
    <mergeCell ref="K6:L6"/>
    <mergeCell ref="M6:Q6"/>
    <mergeCell ref="E2:P3"/>
    <mergeCell ref="C8:C11"/>
    <mergeCell ref="D8:D11"/>
    <mergeCell ref="G23:G26"/>
    <mergeCell ref="H23:H26"/>
    <mergeCell ref="P23:P26"/>
    <mergeCell ref="Q23:Q26"/>
    <mergeCell ref="A1:D3"/>
    <mergeCell ref="A6:C6"/>
    <mergeCell ref="D6:E6"/>
    <mergeCell ref="E1:P1"/>
    <mergeCell ref="A4:Q4"/>
    <mergeCell ref="A5:Q5"/>
  </mergeCells>
  <conditionalFormatting sqref="O8:O22">
    <cfRule type="containsText" dxfId="55" priority="1" operator="containsText" text="CUMPLE">
      <formula>NOT(ISERROR(SEARCH("CUMPLE",O8)))</formula>
    </cfRule>
  </conditionalFormatting>
  <conditionalFormatting sqref="O8:O22">
    <cfRule type="containsText" dxfId="54" priority="2" operator="containsText" text="NO_CUMPLE">
      <formula>NOT(ISERROR(SEARCH("NO_CUMPLE",O8)))</formula>
    </cfRule>
    <cfRule type="cellIs" dxfId="53" priority="3" operator="greaterThan">
      <formula>111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="80" zoomScaleNormal="80" workbookViewId="0">
      <selection sqref="A1:Q3"/>
    </sheetView>
  </sheetViews>
  <sheetFormatPr baseColWidth="10" defaultColWidth="11.5703125" defaultRowHeight="15" x14ac:dyDescent="0.25"/>
  <cols>
    <col min="1" max="1" width="23.42578125" style="785" customWidth="1"/>
    <col min="2" max="2" width="14.140625" style="785" customWidth="1"/>
    <col min="3" max="3" width="16" style="785" customWidth="1"/>
    <col min="4" max="4" width="12.7109375" style="785" customWidth="1"/>
    <col min="5" max="5" width="17.140625" style="786" customWidth="1"/>
    <col min="6" max="6" width="16.140625" style="785" customWidth="1"/>
    <col min="7" max="8" width="15.28515625" style="785" customWidth="1"/>
    <col min="9" max="11" width="11.5703125" style="785"/>
    <col min="12" max="12" width="21.28515625" style="785" customWidth="1"/>
    <col min="13" max="13" width="17.85546875" style="785" customWidth="1"/>
    <col min="14" max="14" width="12.5703125" style="785" customWidth="1"/>
    <col min="15" max="15" width="19.7109375" style="785" customWidth="1"/>
    <col min="16" max="16" width="15" style="785" customWidth="1"/>
    <col min="17" max="17" width="24.5703125" style="785" customWidth="1"/>
    <col min="18" max="18" width="32.140625" style="785" customWidth="1"/>
    <col min="19" max="16384" width="11.5703125" style="785"/>
  </cols>
  <sheetData>
    <row r="1" spans="1:18" x14ac:dyDescent="0.25">
      <c r="A1" s="105"/>
      <c r="B1" s="104"/>
      <c r="C1" s="104"/>
      <c r="D1" s="103"/>
      <c r="E1" s="102" t="s">
        <v>125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0"/>
      <c r="Q1" s="99" t="s">
        <v>1015</v>
      </c>
    </row>
    <row r="2" spans="1:18" x14ac:dyDescent="0.25">
      <c r="A2" s="98"/>
      <c r="B2" s="97"/>
      <c r="C2" s="97"/>
      <c r="D2" s="96"/>
      <c r="E2" s="95" t="s">
        <v>124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3"/>
      <c r="Q2" s="92" t="s">
        <v>123</v>
      </c>
    </row>
    <row r="3" spans="1:18" ht="45.75" customHeight="1" thickBot="1" x14ac:dyDescent="0.3">
      <c r="A3" s="91"/>
      <c r="B3" s="90"/>
      <c r="C3" s="90"/>
      <c r="D3" s="89"/>
      <c r="E3" s="88"/>
      <c r="F3" s="87"/>
      <c r="G3" s="87"/>
      <c r="H3" s="87"/>
      <c r="I3" s="87"/>
      <c r="J3" s="87"/>
      <c r="K3" s="87"/>
      <c r="L3" s="87"/>
      <c r="M3" s="87"/>
      <c r="N3" s="87"/>
      <c r="O3" s="87"/>
      <c r="P3" s="86"/>
      <c r="Q3" s="85" t="s">
        <v>1016</v>
      </c>
    </row>
    <row r="4" spans="1:18" x14ac:dyDescent="0.25">
      <c r="A4" s="340" t="s">
        <v>972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</row>
    <row r="5" spans="1:18" x14ac:dyDescent="0.25">
      <c r="A5" s="284" t="s">
        <v>121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</row>
    <row r="6" spans="1:18" ht="36" x14ac:dyDescent="0.25">
      <c r="A6" s="284" t="s">
        <v>120</v>
      </c>
      <c r="B6" s="284"/>
      <c r="C6" s="284"/>
      <c r="D6" s="285">
        <v>44608</v>
      </c>
      <c r="E6" s="284"/>
      <c r="F6" s="280" t="s">
        <v>119</v>
      </c>
      <c r="G6" s="280" t="s">
        <v>971</v>
      </c>
      <c r="H6" s="280" t="s">
        <v>117</v>
      </c>
      <c r="I6" s="285">
        <v>44609</v>
      </c>
      <c r="J6" s="284"/>
      <c r="K6" s="284" t="s">
        <v>116</v>
      </c>
      <c r="L6" s="284"/>
      <c r="M6" s="283" t="s">
        <v>115</v>
      </c>
      <c r="N6" s="282"/>
      <c r="O6" s="282"/>
      <c r="P6" s="282"/>
      <c r="Q6" s="281"/>
    </row>
    <row r="7" spans="1:18" ht="84" x14ac:dyDescent="0.25">
      <c r="A7" s="280" t="s">
        <v>391</v>
      </c>
      <c r="B7" s="280" t="s">
        <v>113</v>
      </c>
      <c r="C7" s="279" t="s">
        <v>390</v>
      </c>
      <c r="D7" s="279" t="s">
        <v>389</v>
      </c>
      <c r="E7" s="279" t="s">
        <v>388</v>
      </c>
      <c r="F7" s="279" t="s">
        <v>387</v>
      </c>
      <c r="G7" s="279" t="s">
        <v>108</v>
      </c>
      <c r="H7" s="279" t="s">
        <v>386</v>
      </c>
      <c r="I7" s="279" t="s">
        <v>106</v>
      </c>
      <c r="J7" s="279" t="s">
        <v>105</v>
      </c>
      <c r="K7" s="279" t="s">
        <v>104</v>
      </c>
      <c r="L7" s="279" t="s">
        <v>326</v>
      </c>
      <c r="M7" s="279" t="s">
        <v>102</v>
      </c>
      <c r="N7" s="279" t="s">
        <v>325</v>
      </c>
      <c r="O7" s="279" t="s">
        <v>100</v>
      </c>
      <c r="P7" s="279" t="s">
        <v>99</v>
      </c>
      <c r="Q7" s="280" t="s">
        <v>98</v>
      </c>
      <c r="R7" s="405" t="s">
        <v>491</v>
      </c>
    </row>
    <row r="8" spans="1:18" ht="132" customHeight="1" x14ac:dyDescent="0.25">
      <c r="A8" s="316" t="s">
        <v>970</v>
      </c>
      <c r="B8" s="246" t="s">
        <v>969</v>
      </c>
      <c r="C8" s="316" t="s">
        <v>968</v>
      </c>
      <c r="D8" s="246" t="s">
        <v>967</v>
      </c>
      <c r="E8" s="247" t="s">
        <v>966</v>
      </c>
      <c r="F8" s="312" t="s">
        <v>965</v>
      </c>
      <c r="G8" s="312" t="s">
        <v>965</v>
      </c>
      <c r="H8" s="312" t="s">
        <v>148</v>
      </c>
      <c r="I8" s="797" t="s">
        <v>850</v>
      </c>
      <c r="J8" s="797" t="s">
        <v>850</v>
      </c>
      <c r="K8" s="796">
        <v>1</v>
      </c>
      <c r="L8" s="312" t="s">
        <v>863</v>
      </c>
      <c r="M8" s="794"/>
      <c r="N8" s="794"/>
      <c r="O8" s="795"/>
      <c r="P8" s="794"/>
      <c r="Q8" s="247"/>
      <c r="R8" s="808"/>
    </row>
    <row r="9" spans="1:18" ht="133.9" customHeight="1" x14ac:dyDescent="0.25">
      <c r="A9" s="316"/>
      <c r="B9" s="246"/>
      <c r="C9" s="316"/>
      <c r="D9" s="246"/>
      <c r="E9" s="247" t="s">
        <v>964</v>
      </c>
      <c r="F9" s="312" t="s">
        <v>963</v>
      </c>
      <c r="G9" s="312" t="s">
        <v>963</v>
      </c>
      <c r="H9" s="312" t="s">
        <v>148</v>
      </c>
      <c r="I9" s="797" t="s">
        <v>850</v>
      </c>
      <c r="J9" s="797" t="s">
        <v>850</v>
      </c>
      <c r="K9" s="796">
        <v>1</v>
      </c>
      <c r="L9" s="312" t="s">
        <v>863</v>
      </c>
      <c r="M9" s="794"/>
      <c r="N9" s="794"/>
      <c r="O9" s="795"/>
      <c r="P9" s="794"/>
      <c r="Q9" s="247"/>
      <c r="R9" s="793"/>
    </row>
    <row r="10" spans="1:18" ht="133.9" customHeight="1" x14ac:dyDescent="0.25">
      <c r="A10" s="316"/>
      <c r="B10" s="246"/>
      <c r="C10" s="316"/>
      <c r="D10" s="246"/>
      <c r="E10" s="234" t="s">
        <v>962</v>
      </c>
      <c r="F10" s="312" t="s">
        <v>961</v>
      </c>
      <c r="G10" s="312" t="s">
        <v>961</v>
      </c>
      <c r="H10" s="312" t="s">
        <v>960</v>
      </c>
      <c r="I10" s="797" t="s">
        <v>850</v>
      </c>
      <c r="J10" s="797" t="s">
        <v>850</v>
      </c>
      <c r="K10" s="806">
        <v>1</v>
      </c>
      <c r="L10" s="312" t="s">
        <v>863</v>
      </c>
      <c r="M10" s="794"/>
      <c r="N10" s="794"/>
      <c r="O10" s="795"/>
      <c r="P10" s="794"/>
      <c r="Q10" s="247"/>
      <c r="R10" s="793"/>
    </row>
    <row r="11" spans="1:18" ht="133.9" customHeight="1" x14ac:dyDescent="0.25">
      <c r="A11" s="316"/>
      <c r="B11" s="246"/>
      <c r="C11" s="316"/>
      <c r="D11" s="246"/>
      <c r="E11" s="224"/>
      <c r="F11" s="312" t="s">
        <v>959</v>
      </c>
      <c r="G11" s="312" t="s">
        <v>955</v>
      </c>
      <c r="H11" s="312" t="s">
        <v>903</v>
      </c>
      <c r="I11" s="797">
        <f>K11/12</f>
        <v>7.4999999999999997E-2</v>
      </c>
      <c r="J11" s="797">
        <f>K11/4</f>
        <v>0.22500000000000001</v>
      </c>
      <c r="K11" s="797">
        <v>0.9</v>
      </c>
      <c r="L11" s="312" t="s">
        <v>954</v>
      </c>
      <c r="M11" s="794"/>
      <c r="N11" s="794"/>
      <c r="O11" s="795"/>
      <c r="P11" s="794"/>
      <c r="Q11" s="247"/>
      <c r="R11" s="793"/>
    </row>
    <row r="12" spans="1:18" ht="133.9" customHeight="1" x14ac:dyDescent="0.25">
      <c r="A12" s="316"/>
      <c r="B12" s="246"/>
      <c r="C12" s="316"/>
      <c r="D12" s="246"/>
      <c r="E12" s="234" t="s">
        <v>958</v>
      </c>
      <c r="F12" s="312" t="s">
        <v>957</v>
      </c>
      <c r="G12" s="312" t="s">
        <v>957</v>
      </c>
      <c r="H12" s="312" t="s">
        <v>148</v>
      </c>
      <c r="I12" s="797" t="s">
        <v>850</v>
      </c>
      <c r="J12" s="797" t="s">
        <v>850</v>
      </c>
      <c r="K12" s="796">
        <v>1</v>
      </c>
      <c r="L12" s="312" t="s">
        <v>863</v>
      </c>
      <c r="M12" s="794"/>
      <c r="N12" s="794"/>
      <c r="O12" s="795"/>
      <c r="P12" s="794"/>
      <c r="Q12" s="247"/>
      <c r="R12" s="793"/>
    </row>
    <row r="13" spans="1:18" ht="133.9" customHeight="1" x14ac:dyDescent="0.25">
      <c r="A13" s="316"/>
      <c r="B13" s="246"/>
      <c r="C13" s="316"/>
      <c r="D13" s="246"/>
      <c r="E13" s="224"/>
      <c r="F13" s="312" t="s">
        <v>956</v>
      </c>
      <c r="G13" s="312" t="s">
        <v>955</v>
      </c>
      <c r="H13" s="312" t="s">
        <v>903</v>
      </c>
      <c r="I13" s="797">
        <f>K13/12</f>
        <v>6.25E-2</v>
      </c>
      <c r="J13" s="797">
        <f>K13/4</f>
        <v>0.1875</v>
      </c>
      <c r="K13" s="797">
        <v>0.75</v>
      </c>
      <c r="L13" s="312" t="s">
        <v>954</v>
      </c>
      <c r="M13" s="794"/>
      <c r="N13" s="794"/>
      <c r="O13" s="795"/>
      <c r="P13" s="794"/>
      <c r="Q13" s="247"/>
      <c r="R13" s="793"/>
    </row>
    <row r="14" spans="1:18" ht="132" customHeight="1" x14ac:dyDescent="0.25">
      <c r="A14" s="316"/>
      <c r="B14" s="246"/>
      <c r="C14" s="316"/>
      <c r="D14" s="246"/>
      <c r="E14" s="247" t="s">
        <v>953</v>
      </c>
      <c r="F14" s="312" t="s">
        <v>952</v>
      </c>
      <c r="G14" s="312" t="s">
        <v>952</v>
      </c>
      <c r="H14" s="312" t="s">
        <v>148</v>
      </c>
      <c r="I14" s="797" t="s">
        <v>850</v>
      </c>
      <c r="J14" s="797" t="s">
        <v>850</v>
      </c>
      <c r="K14" s="796">
        <v>1</v>
      </c>
      <c r="L14" s="312" t="s">
        <v>857</v>
      </c>
      <c r="M14" s="794"/>
      <c r="N14" s="794"/>
      <c r="O14" s="795"/>
      <c r="P14" s="794"/>
      <c r="Q14" s="247"/>
      <c r="R14" s="793"/>
    </row>
    <row r="15" spans="1:18" ht="142.9" customHeight="1" x14ac:dyDescent="0.25">
      <c r="A15" s="316"/>
      <c r="B15" s="246"/>
      <c r="C15" s="316"/>
      <c r="D15" s="246"/>
      <c r="E15" s="247" t="s">
        <v>951</v>
      </c>
      <c r="F15" s="807" t="s">
        <v>950</v>
      </c>
      <c r="G15" s="807" t="s">
        <v>950</v>
      </c>
      <c r="H15" s="312" t="s">
        <v>148</v>
      </c>
      <c r="I15" s="797" t="s">
        <v>850</v>
      </c>
      <c r="J15" s="797" t="s">
        <v>850</v>
      </c>
      <c r="K15" s="796">
        <v>1</v>
      </c>
      <c r="L15" s="312" t="s">
        <v>857</v>
      </c>
      <c r="M15" s="794"/>
      <c r="N15" s="794"/>
      <c r="O15" s="795"/>
      <c r="P15" s="794"/>
      <c r="Q15" s="247"/>
      <c r="R15" s="793"/>
    </row>
    <row r="16" spans="1:18" ht="113.45" customHeight="1" x14ac:dyDescent="0.25">
      <c r="A16" s="316"/>
      <c r="B16" s="246"/>
      <c r="C16" s="316"/>
      <c r="D16" s="246"/>
      <c r="E16" s="247" t="s">
        <v>949</v>
      </c>
      <c r="F16" s="312" t="s">
        <v>948</v>
      </c>
      <c r="G16" s="312" t="s">
        <v>948</v>
      </c>
      <c r="H16" s="312" t="s">
        <v>148</v>
      </c>
      <c r="I16" s="797" t="s">
        <v>850</v>
      </c>
      <c r="J16" s="797" t="s">
        <v>850</v>
      </c>
      <c r="K16" s="796">
        <v>1</v>
      </c>
      <c r="L16" s="312" t="s">
        <v>857</v>
      </c>
      <c r="M16" s="794"/>
      <c r="N16" s="794"/>
      <c r="O16" s="795"/>
      <c r="P16" s="794"/>
      <c r="Q16" s="247"/>
      <c r="R16" s="801"/>
    </row>
    <row r="17" spans="1:18" ht="94.9" customHeight="1" x14ac:dyDescent="0.25">
      <c r="A17" s="316"/>
      <c r="B17" s="246"/>
      <c r="C17" s="316"/>
      <c r="D17" s="246"/>
      <c r="E17" s="247" t="s">
        <v>947</v>
      </c>
      <c r="F17" s="312" t="s">
        <v>946</v>
      </c>
      <c r="G17" s="312" t="s">
        <v>946</v>
      </c>
      <c r="H17" s="312" t="s">
        <v>148</v>
      </c>
      <c r="I17" s="797" t="s">
        <v>850</v>
      </c>
      <c r="J17" s="797" t="s">
        <v>850</v>
      </c>
      <c r="K17" s="796">
        <v>1</v>
      </c>
      <c r="L17" s="312" t="s">
        <v>857</v>
      </c>
      <c r="M17" s="794"/>
      <c r="N17" s="794"/>
      <c r="O17" s="795"/>
      <c r="P17" s="794"/>
      <c r="Q17" s="247"/>
      <c r="R17" s="801"/>
    </row>
    <row r="18" spans="1:18" ht="109.15" customHeight="1" x14ac:dyDescent="0.25">
      <c r="A18" s="316"/>
      <c r="B18" s="246"/>
      <c r="C18" s="316"/>
      <c r="D18" s="246"/>
      <c r="E18" s="247" t="s">
        <v>945</v>
      </c>
      <c r="F18" s="312" t="s">
        <v>944</v>
      </c>
      <c r="G18" s="312" t="s">
        <v>944</v>
      </c>
      <c r="H18" s="312" t="s">
        <v>148</v>
      </c>
      <c r="I18" s="797" t="s">
        <v>850</v>
      </c>
      <c r="J18" s="797" t="s">
        <v>850</v>
      </c>
      <c r="K18" s="796">
        <v>1</v>
      </c>
      <c r="L18" s="312" t="s">
        <v>857</v>
      </c>
      <c r="M18" s="794"/>
      <c r="N18" s="794"/>
      <c r="O18" s="795"/>
      <c r="P18" s="794"/>
      <c r="Q18" s="247"/>
      <c r="R18" s="801"/>
    </row>
    <row r="19" spans="1:18" ht="139.9" customHeight="1" x14ac:dyDescent="0.25">
      <c r="A19" s="316"/>
      <c r="B19" s="246"/>
      <c r="C19" s="316"/>
      <c r="D19" s="246"/>
      <c r="E19" s="247" t="s">
        <v>943</v>
      </c>
      <c r="F19" s="312" t="s">
        <v>942</v>
      </c>
      <c r="G19" s="312" t="s">
        <v>942</v>
      </c>
      <c r="H19" s="312" t="s">
        <v>148</v>
      </c>
      <c r="I19" s="797" t="s">
        <v>850</v>
      </c>
      <c r="J19" s="797" t="s">
        <v>850</v>
      </c>
      <c r="K19" s="796">
        <v>1</v>
      </c>
      <c r="L19" s="312" t="s">
        <v>857</v>
      </c>
      <c r="M19" s="794"/>
      <c r="N19" s="794"/>
      <c r="O19" s="795"/>
      <c r="P19" s="794"/>
      <c r="Q19" s="247"/>
      <c r="R19" s="801"/>
    </row>
    <row r="20" spans="1:18" ht="139.9" customHeight="1" x14ac:dyDescent="0.25">
      <c r="A20" s="316"/>
      <c r="B20" s="246"/>
      <c r="C20" s="316"/>
      <c r="D20" s="246"/>
      <c r="E20" s="329" t="s">
        <v>941</v>
      </c>
      <c r="F20" s="312" t="s">
        <v>940</v>
      </c>
      <c r="G20" s="312" t="s">
        <v>940</v>
      </c>
      <c r="H20" s="312" t="s">
        <v>148</v>
      </c>
      <c r="I20" s="797" t="s">
        <v>850</v>
      </c>
      <c r="J20" s="797" t="s">
        <v>850</v>
      </c>
      <c r="K20" s="796">
        <v>1</v>
      </c>
      <c r="L20" s="312" t="s">
        <v>857</v>
      </c>
      <c r="M20" s="794"/>
      <c r="N20" s="794"/>
      <c r="O20" s="795"/>
      <c r="P20" s="794"/>
      <c r="Q20" s="247"/>
      <c r="R20" s="801"/>
    </row>
    <row r="21" spans="1:18" ht="139.9" customHeight="1" x14ac:dyDescent="0.25">
      <c r="A21" s="316"/>
      <c r="B21" s="246"/>
      <c r="C21" s="316"/>
      <c r="D21" s="246"/>
      <c r="E21" s="247" t="s">
        <v>939</v>
      </c>
      <c r="F21" s="804" t="s">
        <v>938</v>
      </c>
      <c r="G21" s="804" t="s">
        <v>938</v>
      </c>
      <c r="H21" s="312" t="s">
        <v>148</v>
      </c>
      <c r="I21" s="797" t="s">
        <v>850</v>
      </c>
      <c r="J21" s="797" t="s">
        <v>850</v>
      </c>
      <c r="K21" s="796">
        <v>1</v>
      </c>
      <c r="L21" s="312" t="s">
        <v>880</v>
      </c>
      <c r="M21" s="794"/>
      <c r="N21" s="794"/>
      <c r="O21" s="803"/>
      <c r="P21" s="802"/>
      <c r="Q21" s="247"/>
      <c r="R21" s="801"/>
    </row>
    <row r="22" spans="1:18" ht="139.9" customHeight="1" x14ac:dyDescent="0.25">
      <c r="A22" s="316"/>
      <c r="B22" s="246"/>
      <c r="C22" s="316"/>
      <c r="D22" s="246"/>
      <c r="E22" s="234" t="s">
        <v>937</v>
      </c>
      <c r="F22" s="804" t="s">
        <v>936</v>
      </c>
      <c r="G22" s="804" t="s">
        <v>936</v>
      </c>
      <c r="H22" s="312" t="s">
        <v>148</v>
      </c>
      <c r="I22" s="797" t="s">
        <v>850</v>
      </c>
      <c r="J22" s="797" t="s">
        <v>850</v>
      </c>
      <c r="K22" s="796">
        <v>1</v>
      </c>
      <c r="L22" s="312" t="s">
        <v>933</v>
      </c>
      <c r="M22" s="794"/>
      <c r="N22" s="794"/>
      <c r="O22" s="803"/>
      <c r="P22" s="802"/>
      <c r="Q22" s="247"/>
      <c r="R22" s="801"/>
    </row>
    <row r="23" spans="1:18" ht="139.9" customHeight="1" x14ac:dyDescent="0.25">
      <c r="A23" s="316"/>
      <c r="B23" s="246"/>
      <c r="C23" s="316"/>
      <c r="D23" s="246"/>
      <c r="E23" s="224"/>
      <c r="F23" s="804" t="s">
        <v>935</v>
      </c>
      <c r="G23" s="804" t="s">
        <v>935</v>
      </c>
      <c r="H23" s="312" t="s">
        <v>934</v>
      </c>
      <c r="I23" s="797" t="s">
        <v>850</v>
      </c>
      <c r="J23" s="797" t="s">
        <v>850</v>
      </c>
      <c r="K23" s="797">
        <v>1</v>
      </c>
      <c r="L23" s="312" t="s">
        <v>933</v>
      </c>
      <c r="M23" s="794"/>
      <c r="N23" s="794"/>
      <c r="O23" s="803"/>
      <c r="P23" s="802"/>
      <c r="Q23" s="247"/>
      <c r="R23" s="801"/>
    </row>
    <row r="24" spans="1:18" ht="139.9" customHeight="1" x14ac:dyDescent="0.25">
      <c r="A24" s="316"/>
      <c r="B24" s="246"/>
      <c r="C24" s="316"/>
      <c r="D24" s="246"/>
      <c r="E24" s="805" t="s">
        <v>932</v>
      </c>
      <c r="F24" s="804" t="s">
        <v>931</v>
      </c>
      <c r="G24" s="804" t="s">
        <v>931</v>
      </c>
      <c r="H24" s="312" t="s">
        <v>148</v>
      </c>
      <c r="I24" s="797">
        <v>1</v>
      </c>
      <c r="J24" s="797">
        <v>1</v>
      </c>
      <c r="K24" s="806">
        <v>1</v>
      </c>
      <c r="L24" s="312" t="s">
        <v>853</v>
      </c>
      <c r="M24" s="794"/>
      <c r="N24" s="794"/>
      <c r="O24" s="803"/>
      <c r="P24" s="802"/>
      <c r="Q24" s="247"/>
      <c r="R24" s="801"/>
    </row>
    <row r="25" spans="1:18" ht="139.9" customHeight="1" x14ac:dyDescent="0.25">
      <c r="A25" s="316"/>
      <c r="B25" s="246"/>
      <c r="C25" s="316"/>
      <c r="D25" s="246"/>
      <c r="E25" s="805" t="s">
        <v>930</v>
      </c>
      <c r="F25" s="804" t="s">
        <v>929</v>
      </c>
      <c r="G25" s="804" t="s">
        <v>928</v>
      </c>
      <c r="H25" s="312" t="s">
        <v>927</v>
      </c>
      <c r="I25" s="797">
        <v>0.7</v>
      </c>
      <c r="J25" s="797">
        <v>0.7</v>
      </c>
      <c r="K25" s="797">
        <v>0.7</v>
      </c>
      <c r="L25" s="312" t="s">
        <v>853</v>
      </c>
      <c r="M25" s="794"/>
      <c r="N25" s="794"/>
      <c r="O25" s="803"/>
      <c r="P25" s="802"/>
      <c r="Q25" s="247"/>
      <c r="R25" s="801"/>
    </row>
    <row r="26" spans="1:18" ht="139.9" customHeight="1" x14ac:dyDescent="0.25">
      <c r="A26" s="316"/>
      <c r="B26" s="246"/>
      <c r="C26" s="316"/>
      <c r="D26" s="246"/>
      <c r="E26" s="805" t="s">
        <v>926</v>
      </c>
      <c r="F26" s="804" t="s">
        <v>925</v>
      </c>
      <c r="G26" s="804" t="s">
        <v>924</v>
      </c>
      <c r="H26" s="312" t="s">
        <v>923</v>
      </c>
      <c r="I26" s="797">
        <f>K26/12</f>
        <v>7.4999999999999997E-2</v>
      </c>
      <c r="J26" s="797">
        <f>K26/4</f>
        <v>0.22500000000000001</v>
      </c>
      <c r="K26" s="797">
        <v>0.9</v>
      </c>
      <c r="L26" s="312" t="s">
        <v>877</v>
      </c>
      <c r="M26" s="794"/>
      <c r="N26" s="794"/>
      <c r="O26" s="803"/>
      <c r="P26" s="802"/>
      <c r="Q26" s="247"/>
      <c r="R26" s="801"/>
    </row>
    <row r="27" spans="1:18" ht="139.9" customHeight="1" x14ac:dyDescent="0.25">
      <c r="A27" s="316"/>
      <c r="B27" s="246"/>
      <c r="C27" s="316"/>
      <c r="D27" s="246"/>
      <c r="E27" s="247" t="s">
        <v>922</v>
      </c>
      <c r="F27" s="800" t="s">
        <v>921</v>
      </c>
      <c r="G27" s="800" t="s">
        <v>920</v>
      </c>
      <c r="H27" s="800" t="s">
        <v>903</v>
      </c>
      <c r="I27" s="797">
        <f>K27/12</f>
        <v>5.8333333333333327E-2</v>
      </c>
      <c r="J27" s="797">
        <f>K27/4</f>
        <v>0.17499999999999999</v>
      </c>
      <c r="K27" s="797">
        <v>0.7</v>
      </c>
      <c r="L27" s="312" t="s">
        <v>877</v>
      </c>
      <c r="M27" s="794"/>
      <c r="N27" s="794"/>
      <c r="O27" s="795"/>
      <c r="P27" s="794"/>
      <c r="Q27" s="247"/>
      <c r="R27" s="801"/>
    </row>
    <row r="28" spans="1:18" ht="139.9" customHeight="1" x14ac:dyDescent="0.25">
      <c r="A28" s="316"/>
      <c r="B28" s="246"/>
      <c r="C28" s="316"/>
      <c r="D28" s="246"/>
      <c r="E28" s="247" t="s">
        <v>919</v>
      </c>
      <c r="F28" s="800" t="s">
        <v>918</v>
      </c>
      <c r="G28" s="800" t="s">
        <v>917</v>
      </c>
      <c r="H28" s="800" t="s">
        <v>903</v>
      </c>
      <c r="I28" s="797">
        <f>K28/12</f>
        <v>4.1666666666666664E-2</v>
      </c>
      <c r="J28" s="797">
        <f>K28/4</f>
        <v>0.125</v>
      </c>
      <c r="K28" s="797">
        <v>0.5</v>
      </c>
      <c r="L28" s="312" t="s">
        <v>877</v>
      </c>
      <c r="M28" s="794"/>
      <c r="N28" s="794"/>
      <c r="O28" s="795"/>
      <c r="P28" s="794"/>
      <c r="Q28" s="247"/>
      <c r="R28" s="801"/>
    </row>
    <row r="29" spans="1:18" ht="139.9" customHeight="1" x14ac:dyDescent="0.25">
      <c r="A29" s="316"/>
      <c r="B29" s="246"/>
      <c r="C29" s="316"/>
      <c r="D29" s="246"/>
      <c r="E29" s="247" t="s">
        <v>916</v>
      </c>
      <c r="F29" s="800" t="s">
        <v>915</v>
      </c>
      <c r="G29" s="800" t="s">
        <v>915</v>
      </c>
      <c r="H29" s="800" t="s">
        <v>148</v>
      </c>
      <c r="I29" s="797" t="s">
        <v>850</v>
      </c>
      <c r="J29" s="797" t="s">
        <v>850</v>
      </c>
      <c r="K29" s="796">
        <v>1</v>
      </c>
      <c r="L29" s="312" t="s">
        <v>849</v>
      </c>
      <c r="M29" s="794"/>
      <c r="N29" s="794"/>
      <c r="O29" s="795"/>
      <c r="P29" s="794"/>
      <c r="Q29" s="247"/>
      <c r="R29" s="801"/>
    </row>
    <row r="30" spans="1:18" ht="139.9" customHeight="1" x14ac:dyDescent="0.25">
      <c r="A30" s="316"/>
      <c r="B30" s="246"/>
      <c r="C30" s="316"/>
      <c r="D30" s="246"/>
      <c r="E30" s="247" t="s">
        <v>914</v>
      </c>
      <c r="F30" s="800" t="s">
        <v>913</v>
      </c>
      <c r="G30" s="800" t="s">
        <v>913</v>
      </c>
      <c r="H30" s="800" t="s">
        <v>148</v>
      </c>
      <c r="I30" s="797" t="s">
        <v>850</v>
      </c>
      <c r="J30" s="797" t="s">
        <v>850</v>
      </c>
      <c r="K30" s="796">
        <v>1</v>
      </c>
      <c r="L30" s="312" t="s">
        <v>909</v>
      </c>
      <c r="M30" s="794"/>
      <c r="N30" s="794"/>
      <c r="O30" s="795"/>
      <c r="P30" s="794"/>
      <c r="Q30" s="247"/>
      <c r="R30" s="801"/>
    </row>
    <row r="31" spans="1:18" ht="139.9" customHeight="1" x14ac:dyDescent="0.25">
      <c r="A31" s="316"/>
      <c r="B31" s="246"/>
      <c r="C31" s="316"/>
      <c r="D31" s="246"/>
      <c r="E31" s="247" t="s">
        <v>912</v>
      </c>
      <c r="F31" s="800" t="s">
        <v>911</v>
      </c>
      <c r="G31" s="800" t="s">
        <v>911</v>
      </c>
      <c r="H31" s="800" t="s">
        <v>910</v>
      </c>
      <c r="I31" s="797" t="s">
        <v>850</v>
      </c>
      <c r="J31" s="797" t="s">
        <v>850</v>
      </c>
      <c r="K31" s="796">
        <v>1</v>
      </c>
      <c r="L31" s="312" t="s">
        <v>909</v>
      </c>
      <c r="M31" s="794"/>
      <c r="N31" s="794"/>
      <c r="O31" s="795"/>
      <c r="P31" s="794"/>
      <c r="Q31" s="247"/>
      <c r="R31" s="801"/>
    </row>
    <row r="32" spans="1:18" ht="139.9" customHeight="1" x14ac:dyDescent="0.25">
      <c r="A32" s="316"/>
      <c r="B32" s="246"/>
      <c r="C32" s="316"/>
      <c r="D32" s="246"/>
      <c r="E32" s="247" t="s">
        <v>908</v>
      </c>
      <c r="F32" s="800" t="s">
        <v>907</v>
      </c>
      <c r="G32" s="800" t="s">
        <v>907</v>
      </c>
      <c r="H32" s="800" t="s">
        <v>148</v>
      </c>
      <c r="I32" s="797" t="s">
        <v>850</v>
      </c>
      <c r="J32" s="797" t="s">
        <v>850</v>
      </c>
      <c r="K32" s="796">
        <v>1</v>
      </c>
      <c r="L32" s="312" t="s">
        <v>867</v>
      </c>
      <c r="M32" s="794"/>
      <c r="N32" s="794"/>
      <c r="O32" s="795"/>
      <c r="P32" s="794"/>
      <c r="Q32" s="247"/>
      <c r="R32" s="801"/>
    </row>
    <row r="33" spans="1:18" ht="139.9" customHeight="1" x14ac:dyDescent="0.25">
      <c r="A33" s="316"/>
      <c r="B33" s="246"/>
      <c r="C33" s="316"/>
      <c r="D33" s="246"/>
      <c r="E33" s="247" t="s">
        <v>906</v>
      </c>
      <c r="F33" s="800" t="s">
        <v>905</v>
      </c>
      <c r="G33" s="800" t="s">
        <v>904</v>
      </c>
      <c r="H33" s="800" t="s">
        <v>903</v>
      </c>
      <c r="I33" s="797">
        <f>K33/12</f>
        <v>6.6666666666666666E-2</v>
      </c>
      <c r="J33" s="797">
        <f>K33/4</f>
        <v>0.2</v>
      </c>
      <c r="K33" s="797">
        <v>0.8</v>
      </c>
      <c r="L33" s="312" t="s">
        <v>867</v>
      </c>
      <c r="M33" s="794"/>
      <c r="N33" s="794"/>
      <c r="O33" s="795"/>
      <c r="P33" s="794"/>
      <c r="Q33" s="247"/>
      <c r="R33" s="801"/>
    </row>
    <row r="34" spans="1:18" ht="165.75" customHeight="1" x14ac:dyDescent="0.25">
      <c r="A34" s="316"/>
      <c r="B34" s="246"/>
      <c r="C34" s="316"/>
      <c r="D34" s="246"/>
      <c r="E34" s="247" t="s">
        <v>902</v>
      </c>
      <c r="F34" s="800" t="s">
        <v>901</v>
      </c>
      <c r="G34" s="800" t="s">
        <v>901</v>
      </c>
      <c r="H34" s="800" t="s">
        <v>900</v>
      </c>
      <c r="I34" s="797" t="s">
        <v>850</v>
      </c>
      <c r="J34" s="797" t="s">
        <v>850</v>
      </c>
      <c r="K34" s="796">
        <v>1</v>
      </c>
      <c r="L34" s="312" t="s">
        <v>867</v>
      </c>
      <c r="M34" s="794"/>
      <c r="N34" s="794"/>
      <c r="O34" s="795"/>
      <c r="P34" s="794"/>
      <c r="Q34" s="247"/>
      <c r="R34" s="793"/>
    </row>
    <row r="35" spans="1:18" ht="136.9" customHeight="1" x14ac:dyDescent="0.25">
      <c r="A35" s="316"/>
      <c r="B35" s="234" t="s">
        <v>899</v>
      </c>
      <c r="C35" s="338" t="s">
        <v>898</v>
      </c>
      <c r="D35" s="246" t="s">
        <v>897</v>
      </c>
      <c r="E35" s="312" t="s">
        <v>896</v>
      </c>
      <c r="F35" s="312" t="s">
        <v>895</v>
      </c>
      <c r="G35" s="312" t="s">
        <v>895</v>
      </c>
      <c r="H35" s="312" t="s">
        <v>148</v>
      </c>
      <c r="I35" s="797" t="s">
        <v>850</v>
      </c>
      <c r="J35" s="797" t="s">
        <v>850</v>
      </c>
      <c r="K35" s="796">
        <v>1</v>
      </c>
      <c r="L35" s="312" t="s">
        <v>863</v>
      </c>
      <c r="M35" s="794"/>
      <c r="N35" s="794"/>
      <c r="O35" s="795"/>
      <c r="P35" s="794"/>
      <c r="Q35" s="247"/>
      <c r="R35" s="793"/>
    </row>
    <row r="36" spans="1:18" ht="180" customHeight="1" x14ac:dyDescent="0.25">
      <c r="A36" s="316"/>
      <c r="B36" s="228"/>
      <c r="C36" s="799"/>
      <c r="D36" s="246"/>
      <c r="E36" s="312" t="s">
        <v>894</v>
      </c>
      <c r="F36" s="312" t="s">
        <v>893</v>
      </c>
      <c r="G36" s="312" t="s">
        <v>893</v>
      </c>
      <c r="H36" s="312" t="s">
        <v>148</v>
      </c>
      <c r="I36" s="797" t="s">
        <v>850</v>
      </c>
      <c r="J36" s="797" t="s">
        <v>850</v>
      </c>
      <c r="K36" s="796">
        <v>1</v>
      </c>
      <c r="L36" s="312" t="s">
        <v>863</v>
      </c>
      <c r="M36" s="794"/>
      <c r="N36" s="794"/>
      <c r="O36" s="795"/>
      <c r="P36" s="794"/>
      <c r="Q36" s="247"/>
      <c r="R36" s="793"/>
    </row>
    <row r="37" spans="1:18" ht="188.45" customHeight="1" x14ac:dyDescent="0.25">
      <c r="A37" s="316"/>
      <c r="B37" s="228"/>
      <c r="C37" s="799"/>
      <c r="D37" s="246"/>
      <c r="E37" s="312" t="s">
        <v>892</v>
      </c>
      <c r="F37" s="312" t="s">
        <v>891</v>
      </c>
      <c r="G37" s="312" t="s">
        <v>891</v>
      </c>
      <c r="H37" s="312" t="s">
        <v>148</v>
      </c>
      <c r="I37" s="797" t="s">
        <v>850</v>
      </c>
      <c r="J37" s="797" t="s">
        <v>850</v>
      </c>
      <c r="K37" s="796">
        <v>1</v>
      </c>
      <c r="L37" s="312" t="s">
        <v>863</v>
      </c>
      <c r="M37" s="794"/>
      <c r="N37" s="794"/>
      <c r="O37" s="795"/>
      <c r="P37" s="794"/>
      <c r="Q37" s="247"/>
      <c r="R37" s="793"/>
    </row>
    <row r="38" spans="1:18" ht="202.15" customHeight="1" x14ac:dyDescent="0.25">
      <c r="A38" s="316"/>
      <c r="B38" s="228"/>
      <c r="C38" s="799"/>
      <c r="D38" s="246"/>
      <c r="E38" s="312" t="s">
        <v>890</v>
      </c>
      <c r="F38" s="312" t="s">
        <v>889</v>
      </c>
      <c r="G38" s="312" t="s">
        <v>889</v>
      </c>
      <c r="H38" s="312" t="s">
        <v>148</v>
      </c>
      <c r="I38" s="797" t="s">
        <v>850</v>
      </c>
      <c r="J38" s="797" t="s">
        <v>850</v>
      </c>
      <c r="K38" s="796">
        <v>1</v>
      </c>
      <c r="L38" s="312" t="s">
        <v>863</v>
      </c>
      <c r="M38" s="794"/>
      <c r="N38" s="794"/>
      <c r="O38" s="795"/>
      <c r="P38" s="794"/>
      <c r="Q38" s="247"/>
      <c r="R38" s="793"/>
    </row>
    <row r="39" spans="1:18" ht="202.15" customHeight="1" x14ac:dyDescent="0.25">
      <c r="A39" s="316"/>
      <c r="B39" s="228"/>
      <c r="C39" s="799"/>
      <c r="D39" s="246"/>
      <c r="E39" s="312" t="s">
        <v>888</v>
      </c>
      <c r="F39" s="312" t="s">
        <v>887</v>
      </c>
      <c r="G39" s="312" t="s">
        <v>887</v>
      </c>
      <c r="H39" s="312" t="s">
        <v>860</v>
      </c>
      <c r="I39" s="797" t="s">
        <v>850</v>
      </c>
      <c r="J39" s="797" t="s">
        <v>850</v>
      </c>
      <c r="K39" s="796">
        <v>1</v>
      </c>
      <c r="L39" s="312" t="s">
        <v>857</v>
      </c>
      <c r="M39" s="794"/>
      <c r="N39" s="794"/>
      <c r="O39" s="795"/>
      <c r="P39" s="794"/>
      <c r="Q39" s="247"/>
      <c r="R39" s="793"/>
    </row>
    <row r="40" spans="1:18" ht="202.15" customHeight="1" x14ac:dyDescent="0.25">
      <c r="A40" s="316"/>
      <c r="B40" s="228"/>
      <c r="C40" s="799"/>
      <c r="D40" s="246"/>
      <c r="E40" s="312" t="s">
        <v>886</v>
      </c>
      <c r="F40" s="312" t="s">
        <v>885</v>
      </c>
      <c r="G40" s="312" t="s">
        <v>885</v>
      </c>
      <c r="H40" s="312" t="s">
        <v>148</v>
      </c>
      <c r="I40" s="797" t="s">
        <v>850</v>
      </c>
      <c r="J40" s="797" t="s">
        <v>850</v>
      </c>
      <c r="K40" s="796">
        <v>1</v>
      </c>
      <c r="L40" s="312" t="s">
        <v>880</v>
      </c>
      <c r="M40" s="794"/>
      <c r="N40" s="794"/>
      <c r="O40" s="795"/>
      <c r="P40" s="794"/>
      <c r="Q40" s="247"/>
      <c r="R40" s="793"/>
    </row>
    <row r="41" spans="1:18" ht="202.15" customHeight="1" x14ac:dyDescent="0.25">
      <c r="A41" s="316"/>
      <c r="B41" s="228"/>
      <c r="C41" s="799"/>
      <c r="D41" s="246"/>
      <c r="E41" s="312" t="s">
        <v>884</v>
      </c>
      <c r="F41" s="312" t="s">
        <v>883</v>
      </c>
      <c r="G41" s="312" t="s">
        <v>883</v>
      </c>
      <c r="H41" s="312" t="s">
        <v>148</v>
      </c>
      <c r="I41" s="797" t="s">
        <v>850</v>
      </c>
      <c r="J41" s="797" t="s">
        <v>850</v>
      </c>
      <c r="K41" s="796">
        <v>1</v>
      </c>
      <c r="L41" s="312" t="s">
        <v>880</v>
      </c>
      <c r="M41" s="794"/>
      <c r="N41" s="794"/>
      <c r="O41" s="795"/>
      <c r="P41" s="794"/>
      <c r="Q41" s="247"/>
      <c r="R41" s="793"/>
    </row>
    <row r="42" spans="1:18" ht="202.15" customHeight="1" x14ac:dyDescent="0.25">
      <c r="A42" s="316"/>
      <c r="B42" s="228"/>
      <c r="C42" s="799"/>
      <c r="D42" s="246"/>
      <c r="E42" s="312" t="s">
        <v>882</v>
      </c>
      <c r="F42" s="312" t="s">
        <v>881</v>
      </c>
      <c r="G42" s="312" t="s">
        <v>881</v>
      </c>
      <c r="H42" s="312" t="s">
        <v>148</v>
      </c>
      <c r="I42" s="797" t="s">
        <v>850</v>
      </c>
      <c r="J42" s="797" t="s">
        <v>850</v>
      </c>
      <c r="K42" s="796">
        <v>1</v>
      </c>
      <c r="L42" s="312" t="s">
        <v>880</v>
      </c>
      <c r="M42" s="794"/>
      <c r="N42" s="794"/>
      <c r="O42" s="795"/>
      <c r="P42" s="794"/>
      <c r="Q42" s="247"/>
      <c r="R42" s="793"/>
    </row>
    <row r="43" spans="1:18" ht="202.15" customHeight="1" x14ac:dyDescent="0.25">
      <c r="A43" s="316"/>
      <c r="B43" s="228"/>
      <c r="C43" s="799"/>
      <c r="D43" s="246"/>
      <c r="E43" s="312" t="s">
        <v>879</v>
      </c>
      <c r="F43" s="312" t="s">
        <v>878</v>
      </c>
      <c r="G43" s="312" t="s">
        <v>878</v>
      </c>
      <c r="H43" s="312" t="s">
        <v>148</v>
      </c>
      <c r="I43" s="797" t="s">
        <v>850</v>
      </c>
      <c r="J43" s="797" t="s">
        <v>850</v>
      </c>
      <c r="K43" s="796">
        <v>1</v>
      </c>
      <c r="L43" s="312" t="s">
        <v>877</v>
      </c>
      <c r="M43" s="794"/>
      <c r="N43" s="794"/>
      <c r="O43" s="795"/>
      <c r="P43" s="794"/>
      <c r="Q43" s="247"/>
      <c r="R43" s="793"/>
    </row>
    <row r="44" spans="1:18" ht="202.15" customHeight="1" x14ac:dyDescent="0.25">
      <c r="A44" s="316"/>
      <c r="B44" s="228"/>
      <c r="C44" s="799"/>
      <c r="D44" s="246"/>
      <c r="E44" s="312" t="s">
        <v>876</v>
      </c>
      <c r="F44" s="312" t="s">
        <v>875</v>
      </c>
      <c r="G44" s="312" t="s">
        <v>875</v>
      </c>
      <c r="H44" s="312" t="s">
        <v>148</v>
      </c>
      <c r="I44" s="797" t="s">
        <v>850</v>
      </c>
      <c r="J44" s="797" t="s">
        <v>850</v>
      </c>
      <c r="K44" s="796">
        <v>1</v>
      </c>
      <c r="L44" s="312" t="s">
        <v>874</v>
      </c>
      <c r="M44" s="794"/>
      <c r="N44" s="794"/>
      <c r="O44" s="795"/>
      <c r="P44" s="794"/>
      <c r="Q44" s="247"/>
      <c r="R44" s="793"/>
    </row>
    <row r="45" spans="1:18" ht="202.15" customHeight="1" x14ac:dyDescent="0.25">
      <c r="A45" s="316"/>
      <c r="B45" s="228"/>
      <c r="C45" s="799"/>
      <c r="D45" s="246"/>
      <c r="E45" s="312" t="s">
        <v>873</v>
      </c>
      <c r="F45" s="312" t="s">
        <v>872</v>
      </c>
      <c r="G45" s="312" t="s">
        <v>872</v>
      </c>
      <c r="H45" s="312" t="s">
        <v>148</v>
      </c>
      <c r="I45" s="797" t="s">
        <v>850</v>
      </c>
      <c r="J45" s="797" t="s">
        <v>850</v>
      </c>
      <c r="K45" s="796">
        <v>1</v>
      </c>
      <c r="L45" s="312" t="s">
        <v>867</v>
      </c>
      <c r="M45" s="794"/>
      <c r="N45" s="794"/>
      <c r="O45" s="795"/>
      <c r="P45" s="794"/>
      <c r="Q45" s="247"/>
      <c r="R45" s="793"/>
    </row>
    <row r="46" spans="1:18" ht="202.15" customHeight="1" x14ac:dyDescent="0.25">
      <c r="A46" s="316"/>
      <c r="B46" s="228"/>
      <c r="C46" s="799"/>
      <c r="D46" s="246"/>
      <c r="E46" s="312" t="s">
        <v>871</v>
      </c>
      <c r="F46" s="312" t="s">
        <v>870</v>
      </c>
      <c r="G46" s="312" t="s">
        <v>870</v>
      </c>
      <c r="H46" s="312" t="s">
        <v>148</v>
      </c>
      <c r="I46" s="797" t="s">
        <v>850</v>
      </c>
      <c r="J46" s="797" t="s">
        <v>850</v>
      </c>
      <c r="K46" s="796">
        <v>1</v>
      </c>
      <c r="L46" s="312" t="s">
        <v>867</v>
      </c>
      <c r="M46" s="794"/>
      <c r="N46" s="794"/>
      <c r="O46" s="795"/>
      <c r="P46" s="794"/>
      <c r="Q46" s="247"/>
      <c r="R46" s="793"/>
    </row>
    <row r="47" spans="1:18" ht="180" customHeight="1" x14ac:dyDescent="0.25">
      <c r="A47" s="316"/>
      <c r="B47" s="228"/>
      <c r="C47" s="799"/>
      <c r="D47" s="246"/>
      <c r="E47" s="312" t="s">
        <v>869</v>
      </c>
      <c r="F47" s="312" t="s">
        <v>868</v>
      </c>
      <c r="G47" s="312" t="s">
        <v>868</v>
      </c>
      <c r="H47" s="312" t="s">
        <v>148</v>
      </c>
      <c r="I47" s="797" t="s">
        <v>850</v>
      </c>
      <c r="J47" s="797" t="s">
        <v>850</v>
      </c>
      <c r="K47" s="796">
        <v>1</v>
      </c>
      <c r="L47" s="312" t="s">
        <v>867</v>
      </c>
      <c r="M47" s="794"/>
      <c r="N47" s="794"/>
      <c r="O47" s="795"/>
      <c r="P47" s="794"/>
      <c r="Q47" s="247"/>
      <c r="R47" s="793"/>
    </row>
    <row r="48" spans="1:18" ht="180" customHeight="1" x14ac:dyDescent="0.25">
      <c r="A48" s="316"/>
      <c r="B48" s="228"/>
      <c r="C48" s="799"/>
      <c r="D48" s="234" t="s">
        <v>866</v>
      </c>
      <c r="E48" s="312" t="s">
        <v>865</v>
      </c>
      <c r="F48" s="312" t="s">
        <v>864</v>
      </c>
      <c r="G48" s="312" t="s">
        <v>864</v>
      </c>
      <c r="H48" s="312" t="s">
        <v>148</v>
      </c>
      <c r="I48" s="797" t="s">
        <v>850</v>
      </c>
      <c r="J48" s="797" t="s">
        <v>850</v>
      </c>
      <c r="K48" s="796">
        <v>1</v>
      </c>
      <c r="L48" s="312" t="s">
        <v>863</v>
      </c>
      <c r="M48" s="794"/>
      <c r="N48" s="794"/>
      <c r="O48" s="795"/>
      <c r="P48" s="794"/>
      <c r="Q48" s="247"/>
      <c r="R48" s="793"/>
    </row>
    <row r="49" spans="1:18" ht="180" customHeight="1" x14ac:dyDescent="0.25">
      <c r="A49" s="316"/>
      <c r="B49" s="228"/>
      <c r="C49" s="799"/>
      <c r="D49" s="228"/>
      <c r="E49" s="312" t="s">
        <v>862</v>
      </c>
      <c r="F49" s="312" t="s">
        <v>861</v>
      </c>
      <c r="G49" s="312" t="s">
        <v>861</v>
      </c>
      <c r="H49" s="312" t="s">
        <v>860</v>
      </c>
      <c r="I49" s="797" t="s">
        <v>850</v>
      </c>
      <c r="J49" s="797" t="s">
        <v>850</v>
      </c>
      <c r="K49" s="796">
        <v>1</v>
      </c>
      <c r="L49" s="312" t="s">
        <v>857</v>
      </c>
      <c r="M49" s="794"/>
      <c r="N49" s="794"/>
      <c r="O49" s="795"/>
      <c r="P49" s="794"/>
      <c r="Q49" s="247"/>
      <c r="R49" s="793"/>
    </row>
    <row r="50" spans="1:18" ht="180" customHeight="1" x14ac:dyDescent="0.25">
      <c r="A50" s="316"/>
      <c r="B50" s="228"/>
      <c r="C50" s="799"/>
      <c r="D50" s="228"/>
      <c r="E50" s="312" t="s">
        <v>859</v>
      </c>
      <c r="F50" s="312" t="s">
        <v>858</v>
      </c>
      <c r="G50" s="312" t="s">
        <v>858</v>
      </c>
      <c r="H50" s="312" t="s">
        <v>148</v>
      </c>
      <c r="I50" s="797" t="s">
        <v>850</v>
      </c>
      <c r="J50" s="797" t="s">
        <v>850</v>
      </c>
      <c r="K50" s="796">
        <v>1</v>
      </c>
      <c r="L50" s="312" t="s">
        <v>857</v>
      </c>
      <c r="M50" s="794"/>
      <c r="N50" s="794"/>
      <c r="O50" s="795"/>
      <c r="P50" s="794"/>
      <c r="Q50" s="247"/>
      <c r="R50" s="793"/>
    </row>
    <row r="51" spans="1:18" ht="180" customHeight="1" x14ac:dyDescent="0.25">
      <c r="A51" s="316"/>
      <c r="B51" s="228"/>
      <c r="C51" s="799"/>
      <c r="D51" s="228"/>
      <c r="E51" s="312" t="s">
        <v>856</v>
      </c>
      <c r="F51" s="312" t="s">
        <v>855</v>
      </c>
      <c r="G51" s="312" t="s">
        <v>855</v>
      </c>
      <c r="H51" s="312" t="s">
        <v>854</v>
      </c>
      <c r="I51" s="797" t="s">
        <v>850</v>
      </c>
      <c r="J51" s="797" t="s">
        <v>850</v>
      </c>
      <c r="K51" s="796">
        <v>1</v>
      </c>
      <c r="L51" s="312" t="s">
        <v>853</v>
      </c>
      <c r="M51" s="794"/>
      <c r="N51" s="794"/>
      <c r="O51" s="795"/>
      <c r="P51" s="794"/>
      <c r="Q51" s="247"/>
      <c r="R51" s="793"/>
    </row>
    <row r="52" spans="1:18" ht="180" customHeight="1" x14ac:dyDescent="0.25">
      <c r="A52" s="316"/>
      <c r="B52" s="224"/>
      <c r="C52" s="798"/>
      <c r="D52" s="228"/>
      <c r="E52" s="312" t="s">
        <v>852</v>
      </c>
      <c r="F52" s="312" t="s">
        <v>851</v>
      </c>
      <c r="G52" s="312" t="s">
        <v>851</v>
      </c>
      <c r="H52" s="312" t="s">
        <v>148</v>
      </c>
      <c r="I52" s="797" t="s">
        <v>850</v>
      </c>
      <c r="J52" s="797" t="s">
        <v>850</v>
      </c>
      <c r="K52" s="796">
        <v>1</v>
      </c>
      <c r="L52" s="312" t="s">
        <v>849</v>
      </c>
      <c r="M52" s="794"/>
      <c r="N52" s="794"/>
      <c r="O52" s="795"/>
      <c r="P52" s="794"/>
      <c r="Q52" s="247"/>
      <c r="R52" s="793"/>
    </row>
    <row r="53" spans="1:18" ht="24" x14ac:dyDescent="0.25">
      <c r="A53" s="790" t="s">
        <v>2</v>
      </c>
      <c r="B53" s="790">
        <v>45</v>
      </c>
      <c r="C53" s="792"/>
      <c r="D53" s="792"/>
      <c r="E53" s="790"/>
      <c r="F53" s="790"/>
      <c r="G53" s="791"/>
      <c r="H53" s="790" t="s">
        <v>1</v>
      </c>
      <c r="I53" s="788">
        <f>+COUNTIF(O8:O52,GESTEP(1))</f>
        <v>0</v>
      </c>
      <c r="J53" s="788"/>
      <c r="K53" s="788"/>
      <c r="L53" s="788"/>
      <c r="M53" s="790"/>
      <c r="N53" s="788" t="s">
        <v>0</v>
      </c>
      <c r="O53" s="788"/>
      <c r="P53" s="789" t="e">
        <f>+AVERAGE(O8:O52)</f>
        <v>#DIV/0!</v>
      </c>
      <c r="Q53" s="788"/>
    </row>
    <row r="54" spans="1:18" x14ac:dyDescent="0.25">
      <c r="A54" s="544"/>
      <c r="B54" s="544"/>
      <c r="C54" s="544"/>
      <c r="D54" s="544"/>
      <c r="E54" s="248"/>
      <c r="F54" s="544"/>
      <c r="G54" s="544"/>
      <c r="H54" s="544"/>
      <c r="I54" s="544"/>
      <c r="J54" s="544"/>
      <c r="K54" s="544"/>
      <c r="L54" s="544"/>
      <c r="M54" s="544"/>
      <c r="N54" s="544"/>
      <c r="O54" s="544"/>
      <c r="P54" s="544"/>
      <c r="Q54" s="544"/>
    </row>
    <row r="56" spans="1:18" x14ac:dyDescent="0.25">
      <c r="J56" s="787"/>
    </row>
  </sheetData>
  <mergeCells count="24">
    <mergeCell ref="E12:E13"/>
    <mergeCell ref="E10:E11"/>
    <mergeCell ref="D8:D34"/>
    <mergeCell ref="E22:E23"/>
    <mergeCell ref="P53:Q53"/>
    <mergeCell ref="N53:O53"/>
    <mergeCell ref="D35:D47"/>
    <mergeCell ref="D48:D52"/>
    <mergeCell ref="A8:A52"/>
    <mergeCell ref="B8:B34"/>
    <mergeCell ref="C8:C34"/>
    <mergeCell ref="I53:L53"/>
    <mergeCell ref="B35:B52"/>
    <mergeCell ref="C35:C52"/>
    <mergeCell ref="M6:Q6"/>
    <mergeCell ref="A6:C6"/>
    <mergeCell ref="D6:E6"/>
    <mergeCell ref="I6:J6"/>
    <mergeCell ref="K6:L6"/>
    <mergeCell ref="A1:D3"/>
    <mergeCell ref="E1:P1"/>
    <mergeCell ref="E2:P3"/>
    <mergeCell ref="A4:Q4"/>
    <mergeCell ref="A5:Q5"/>
  </mergeCells>
  <conditionalFormatting sqref="O8:O9 O12:O26 O34:O52">
    <cfRule type="containsText" dxfId="13" priority="9" operator="containsText" text="CUMPLE">
      <formula>NOT(ISERROR(SEARCH("CUMPLE",O8)))</formula>
    </cfRule>
  </conditionalFormatting>
  <conditionalFormatting sqref="O10:O11">
    <cfRule type="containsText" dxfId="12" priority="5" operator="containsText" text="CUMPLE">
      <formula>NOT(ISERROR(SEARCH("CUMPLE",O10)))</formula>
    </cfRule>
  </conditionalFormatting>
  <conditionalFormatting sqref="O10:O11">
    <cfRule type="containsText" dxfId="11" priority="6" operator="containsText" text="NO_CUMPLE">
      <formula>NOT(ISERROR(SEARCH("NO_CUMPLE",O10)))</formula>
    </cfRule>
    <cfRule type="cellIs" dxfId="10" priority="7" operator="greaterThan">
      <formula>111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33">
    <cfRule type="containsText" dxfId="9" priority="1" operator="containsText" text="CUMPLE">
      <formula>NOT(ISERROR(SEARCH("CUMPLE",O27)))</formula>
    </cfRule>
  </conditionalFormatting>
  <conditionalFormatting sqref="O27:O33">
    <cfRule type="containsText" dxfId="8" priority="2" operator="containsText" text="NO_CUMPLE">
      <formula>NOT(ISERROR(SEARCH("NO_CUMPLE",O27)))</formula>
    </cfRule>
    <cfRule type="cellIs" dxfId="7" priority="3" operator="greaterThan">
      <formula>111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:O9 O12:O26 O34:O52">
    <cfRule type="containsText" dxfId="6" priority="10" operator="containsText" text="NO_CUMPLE">
      <formula>NOT(ISERROR(SEARCH("NO_CUMPLE",O8)))</formula>
    </cfRule>
    <cfRule type="cellIs" dxfId="5" priority="11" operator="greaterThan">
      <formula>111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D1" zoomScale="120" zoomScaleNormal="120" workbookViewId="0">
      <selection activeCell="M8" sqref="M8"/>
    </sheetView>
  </sheetViews>
  <sheetFormatPr baseColWidth="10" defaultRowHeight="15" x14ac:dyDescent="0.25"/>
  <cols>
    <col min="3" max="3" width="20.140625" customWidth="1"/>
    <col min="4" max="4" width="19" customWidth="1"/>
    <col min="5" max="5" width="30.28515625" customWidth="1"/>
    <col min="6" max="6" width="16.85546875" customWidth="1"/>
    <col min="7" max="7" width="22.42578125" customWidth="1"/>
    <col min="8" max="8" width="15.42578125" customWidth="1"/>
    <col min="12" max="12" width="16.140625" customWidth="1"/>
    <col min="14" max="14" width="11.42578125" style="809"/>
    <col min="17" max="17" width="16.42578125" customWidth="1"/>
    <col min="18" max="18" width="17.42578125" customWidth="1"/>
  </cols>
  <sheetData>
    <row r="1" spans="1:18" x14ac:dyDescent="0.25">
      <c r="A1" s="105"/>
      <c r="B1" s="104"/>
      <c r="C1" s="104"/>
      <c r="D1" s="103"/>
      <c r="E1" s="102" t="s">
        <v>125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0"/>
      <c r="Q1" s="99" t="s">
        <v>1015</v>
      </c>
    </row>
    <row r="2" spans="1:18" x14ac:dyDescent="0.25">
      <c r="A2" s="98"/>
      <c r="B2" s="97"/>
      <c r="C2" s="97"/>
      <c r="D2" s="96"/>
      <c r="E2" s="95" t="s">
        <v>124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3"/>
      <c r="Q2" s="92" t="s">
        <v>123</v>
      </c>
    </row>
    <row r="3" spans="1:18" ht="44.25" customHeight="1" thickBot="1" x14ac:dyDescent="0.3">
      <c r="A3" s="91"/>
      <c r="B3" s="90"/>
      <c r="C3" s="90"/>
      <c r="D3" s="89"/>
      <c r="E3" s="88"/>
      <c r="F3" s="87"/>
      <c r="G3" s="87"/>
      <c r="H3" s="87"/>
      <c r="I3" s="87"/>
      <c r="J3" s="87"/>
      <c r="K3" s="87"/>
      <c r="L3" s="87"/>
      <c r="M3" s="87"/>
      <c r="N3" s="87"/>
      <c r="O3" s="87"/>
      <c r="P3" s="86"/>
      <c r="Q3" s="85" t="s">
        <v>1016</v>
      </c>
    </row>
    <row r="4" spans="1:18" x14ac:dyDescent="0.25">
      <c r="A4" s="868" t="s">
        <v>1014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</row>
    <row r="5" spans="1:18" x14ac:dyDescent="0.25">
      <c r="A5" s="865" t="s">
        <v>121</v>
      </c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</row>
    <row r="6" spans="1:18" ht="22.5" x14ac:dyDescent="0.25">
      <c r="A6" s="865" t="s">
        <v>120</v>
      </c>
      <c r="B6" s="865"/>
      <c r="C6" s="865"/>
      <c r="D6" s="866">
        <v>44610</v>
      </c>
      <c r="E6" s="865"/>
      <c r="F6" s="867" t="s">
        <v>119</v>
      </c>
      <c r="G6" s="867" t="s">
        <v>1013</v>
      </c>
      <c r="H6" s="867" t="s">
        <v>117</v>
      </c>
      <c r="I6" s="866">
        <v>44637</v>
      </c>
      <c r="J6" s="865"/>
      <c r="K6" s="865" t="s">
        <v>116</v>
      </c>
      <c r="L6" s="865"/>
      <c r="M6" s="80" t="s">
        <v>115</v>
      </c>
      <c r="N6" s="79"/>
      <c r="O6" s="79"/>
      <c r="P6" s="79"/>
      <c r="Q6" s="78"/>
    </row>
    <row r="7" spans="1:18" ht="67.5" x14ac:dyDescent="0.25">
      <c r="A7" s="75" t="s">
        <v>332</v>
      </c>
      <c r="B7" s="75" t="s">
        <v>113</v>
      </c>
      <c r="C7" s="75" t="s">
        <v>331</v>
      </c>
      <c r="D7" s="75" t="s">
        <v>330</v>
      </c>
      <c r="E7" s="75" t="s">
        <v>329</v>
      </c>
      <c r="F7" s="75" t="s">
        <v>328</v>
      </c>
      <c r="G7" s="75" t="s">
        <v>108</v>
      </c>
      <c r="H7" s="75" t="s">
        <v>327</v>
      </c>
      <c r="I7" s="75" t="s">
        <v>106</v>
      </c>
      <c r="J7" s="75" t="s">
        <v>105</v>
      </c>
      <c r="K7" s="75" t="s">
        <v>104</v>
      </c>
      <c r="L7" s="75" t="s">
        <v>1012</v>
      </c>
      <c r="M7" s="864" t="s">
        <v>102</v>
      </c>
      <c r="N7" s="75" t="s">
        <v>1011</v>
      </c>
      <c r="O7" s="75" t="s">
        <v>100</v>
      </c>
      <c r="P7" s="75" t="s">
        <v>99</v>
      </c>
      <c r="Q7" s="863" t="s">
        <v>98</v>
      </c>
      <c r="R7" s="405" t="s">
        <v>491</v>
      </c>
    </row>
    <row r="8" spans="1:18" ht="165.75" customHeight="1" x14ac:dyDescent="0.25">
      <c r="A8" s="862" t="s">
        <v>488</v>
      </c>
      <c r="B8" s="835" t="s">
        <v>1010</v>
      </c>
      <c r="C8" s="845" t="s">
        <v>1009</v>
      </c>
      <c r="D8" s="833" t="s">
        <v>977</v>
      </c>
      <c r="E8" s="832" t="s">
        <v>1008</v>
      </c>
      <c r="F8" s="831" t="s">
        <v>1007</v>
      </c>
      <c r="G8" s="830" t="s">
        <v>1006</v>
      </c>
      <c r="H8" s="829" t="s">
        <v>973</v>
      </c>
      <c r="I8" s="828" t="s">
        <v>313</v>
      </c>
      <c r="J8" s="827" t="s">
        <v>23</v>
      </c>
      <c r="K8" s="827">
        <v>1</v>
      </c>
      <c r="L8" s="826" t="s">
        <v>4</v>
      </c>
      <c r="M8" s="861"/>
      <c r="N8" s="824"/>
      <c r="O8" s="856" t="e">
        <f>+N8/M8</f>
        <v>#DIV/0!</v>
      </c>
      <c r="P8" s="822">
        <f>+M8-N8</f>
        <v>0</v>
      </c>
      <c r="Q8" s="855"/>
      <c r="R8" s="66"/>
    </row>
    <row r="9" spans="1:18" ht="65.25" customHeight="1" x14ac:dyDescent="0.25">
      <c r="A9" s="836"/>
      <c r="B9" s="835"/>
      <c r="C9" s="845"/>
      <c r="D9" s="860" t="s">
        <v>1005</v>
      </c>
      <c r="E9" s="832" t="s">
        <v>1004</v>
      </c>
      <c r="F9" s="831" t="s">
        <v>1003</v>
      </c>
      <c r="G9" s="830" t="s">
        <v>1002</v>
      </c>
      <c r="H9" s="843" t="s">
        <v>1001</v>
      </c>
      <c r="I9" s="859">
        <v>1</v>
      </c>
      <c r="J9" s="859">
        <v>1</v>
      </c>
      <c r="K9" s="859">
        <v>1</v>
      </c>
      <c r="L9" s="858" t="s">
        <v>81</v>
      </c>
      <c r="M9" s="857"/>
      <c r="N9" s="824"/>
      <c r="O9" s="856"/>
      <c r="P9" s="822"/>
      <c r="Q9" s="855"/>
      <c r="R9" s="66"/>
    </row>
    <row r="10" spans="1:18" ht="120.75" customHeight="1" x14ac:dyDescent="0.25">
      <c r="A10" s="836"/>
      <c r="B10" s="835"/>
      <c r="C10" s="845"/>
      <c r="D10" s="847"/>
      <c r="E10" s="854" t="s">
        <v>1000</v>
      </c>
      <c r="F10" s="853" t="s">
        <v>999</v>
      </c>
      <c r="G10" s="852" t="s">
        <v>998</v>
      </c>
      <c r="H10" s="851" t="s">
        <v>997</v>
      </c>
      <c r="I10" s="827">
        <v>1</v>
      </c>
      <c r="J10" s="827">
        <v>1</v>
      </c>
      <c r="K10" s="827">
        <v>1</v>
      </c>
      <c r="L10" s="828" t="s">
        <v>81</v>
      </c>
      <c r="M10" s="846"/>
      <c r="N10" s="824"/>
      <c r="O10" s="823" t="e">
        <f>+N10/M10</f>
        <v>#DIV/0!</v>
      </c>
      <c r="P10" s="840">
        <f>+M10-N10</f>
        <v>0</v>
      </c>
      <c r="Q10" s="839"/>
      <c r="R10" s="66"/>
    </row>
    <row r="11" spans="1:18" ht="120.75" customHeight="1" x14ac:dyDescent="0.25">
      <c r="A11" s="836"/>
      <c r="B11" s="835"/>
      <c r="C11" s="845"/>
      <c r="D11" s="847"/>
      <c r="E11" s="850" t="s">
        <v>996</v>
      </c>
      <c r="F11" s="831" t="s">
        <v>995</v>
      </c>
      <c r="G11" s="829" t="s">
        <v>994</v>
      </c>
      <c r="H11" s="830" t="s">
        <v>989</v>
      </c>
      <c r="I11" s="849" t="s">
        <v>993</v>
      </c>
      <c r="J11" s="849" t="s">
        <v>993</v>
      </c>
      <c r="K11" s="849" t="s">
        <v>993</v>
      </c>
      <c r="L11" s="839" t="s">
        <v>81</v>
      </c>
      <c r="M11" s="848"/>
      <c r="N11" s="824"/>
      <c r="O11" s="823"/>
      <c r="P11" s="840"/>
      <c r="Q11" s="839"/>
      <c r="R11" s="66"/>
    </row>
    <row r="12" spans="1:18" ht="120.75" customHeight="1" x14ac:dyDescent="0.25">
      <c r="A12" s="836"/>
      <c r="B12" s="835"/>
      <c r="C12" s="845"/>
      <c r="D12" s="847"/>
      <c r="E12" s="843" t="s">
        <v>992</v>
      </c>
      <c r="F12" s="843" t="s">
        <v>991</v>
      </c>
      <c r="G12" s="843" t="s">
        <v>990</v>
      </c>
      <c r="H12" s="830" t="s">
        <v>989</v>
      </c>
      <c r="I12" s="842">
        <v>1</v>
      </c>
      <c r="J12" s="846">
        <v>1</v>
      </c>
      <c r="K12" s="846">
        <v>1</v>
      </c>
      <c r="L12" s="839" t="s">
        <v>81</v>
      </c>
      <c r="M12" s="841"/>
      <c r="N12" s="824"/>
      <c r="O12" s="823"/>
      <c r="P12" s="840"/>
      <c r="Q12" s="839"/>
      <c r="R12" s="66"/>
    </row>
    <row r="13" spans="1:18" ht="120.75" customHeight="1" x14ac:dyDescent="0.25">
      <c r="A13" s="836"/>
      <c r="B13" s="835"/>
      <c r="C13" s="845"/>
      <c r="D13" s="844"/>
      <c r="E13" s="843" t="s">
        <v>988</v>
      </c>
      <c r="F13" s="829" t="s">
        <v>987</v>
      </c>
      <c r="G13" s="829" t="s">
        <v>986</v>
      </c>
      <c r="H13" s="831" t="s">
        <v>985</v>
      </c>
      <c r="I13" s="842">
        <v>0.9</v>
      </c>
      <c r="J13" s="842">
        <v>0.9</v>
      </c>
      <c r="K13" s="842">
        <v>0.9</v>
      </c>
      <c r="L13" s="839" t="s">
        <v>81</v>
      </c>
      <c r="M13" s="841"/>
      <c r="N13" s="824"/>
      <c r="O13" s="823"/>
      <c r="P13" s="840"/>
      <c r="Q13" s="839"/>
      <c r="R13" s="66"/>
    </row>
    <row r="14" spans="1:18" ht="104.25" customHeight="1" x14ac:dyDescent="0.25">
      <c r="A14" s="836"/>
      <c r="B14" s="835" t="s">
        <v>984</v>
      </c>
      <c r="C14" s="834" t="s">
        <v>983</v>
      </c>
      <c r="D14" s="833" t="s">
        <v>982</v>
      </c>
      <c r="E14" s="838" t="s">
        <v>981</v>
      </c>
      <c r="F14" s="831" t="s">
        <v>980</v>
      </c>
      <c r="G14" s="831" t="s">
        <v>979</v>
      </c>
      <c r="H14" s="829" t="s">
        <v>978</v>
      </c>
      <c r="I14" s="827" t="s">
        <v>313</v>
      </c>
      <c r="J14" s="827">
        <v>1</v>
      </c>
      <c r="K14" s="827">
        <v>1</v>
      </c>
      <c r="L14" s="837" t="s">
        <v>36</v>
      </c>
      <c r="M14" s="825"/>
      <c r="N14" s="824"/>
      <c r="O14" s="823" t="e">
        <f>+N14/M14</f>
        <v>#DIV/0!</v>
      </c>
      <c r="P14" s="822">
        <f>+M14-N14</f>
        <v>0</v>
      </c>
      <c r="Q14" s="821"/>
      <c r="R14" s="66"/>
    </row>
    <row r="15" spans="1:18" ht="153.75" customHeight="1" x14ac:dyDescent="0.25">
      <c r="A15" s="836"/>
      <c r="B15" s="835"/>
      <c r="C15" s="834"/>
      <c r="D15" s="833" t="s">
        <v>977</v>
      </c>
      <c r="E15" s="832" t="s">
        <v>976</v>
      </c>
      <c r="F15" s="831" t="s">
        <v>975</v>
      </c>
      <c r="G15" s="830" t="s">
        <v>974</v>
      </c>
      <c r="H15" s="829" t="s">
        <v>973</v>
      </c>
      <c r="I15" s="828" t="s">
        <v>313</v>
      </c>
      <c r="J15" s="827" t="s">
        <v>23</v>
      </c>
      <c r="K15" s="827">
        <v>1</v>
      </c>
      <c r="L15" s="826" t="s">
        <v>4</v>
      </c>
      <c r="M15" s="825"/>
      <c r="N15" s="824"/>
      <c r="O15" s="823" t="e">
        <f>+N15/M15</f>
        <v>#DIV/0!</v>
      </c>
      <c r="P15" s="822">
        <f>+M15-N15</f>
        <v>0</v>
      </c>
      <c r="Q15" s="821"/>
      <c r="R15" s="66"/>
    </row>
    <row r="16" spans="1:18" ht="38.25" x14ac:dyDescent="0.25">
      <c r="A16" s="820" t="s">
        <v>2</v>
      </c>
      <c r="B16" s="819">
        <v>8</v>
      </c>
      <c r="C16" s="818"/>
      <c r="D16" s="818"/>
      <c r="E16" s="818"/>
      <c r="F16" s="818"/>
      <c r="G16" s="817"/>
      <c r="H16" s="816" t="s">
        <v>1</v>
      </c>
      <c r="I16" s="815"/>
      <c r="J16" s="814"/>
      <c r="K16" s="814"/>
      <c r="L16" s="813"/>
      <c r="M16" s="812"/>
      <c r="N16" s="810" t="s">
        <v>0</v>
      </c>
      <c r="O16" s="810"/>
      <c r="P16" s="811" t="e">
        <f>+AVERAGE(O8:O15)</f>
        <v>#DIV/0!</v>
      </c>
      <c r="Q16" s="810"/>
    </row>
  </sheetData>
  <mergeCells count="20">
    <mergeCell ref="B14:B15"/>
    <mergeCell ref="C14:C15"/>
    <mergeCell ref="B8:B13"/>
    <mergeCell ref="D9:D13"/>
    <mergeCell ref="M6:Q6"/>
    <mergeCell ref="A1:D3"/>
    <mergeCell ref="E1:P1"/>
    <mergeCell ref="E2:P3"/>
    <mergeCell ref="A4:Q4"/>
    <mergeCell ref="A5:Q5"/>
    <mergeCell ref="B16:G16"/>
    <mergeCell ref="I16:L16"/>
    <mergeCell ref="N16:O16"/>
    <mergeCell ref="P16:Q16"/>
    <mergeCell ref="A6:C6"/>
    <mergeCell ref="D6:E6"/>
    <mergeCell ref="I6:J6"/>
    <mergeCell ref="K6:L6"/>
    <mergeCell ref="C8:C13"/>
    <mergeCell ref="A8:A15"/>
  </mergeCells>
  <conditionalFormatting sqref="O8:O15">
    <cfRule type="containsText" dxfId="4" priority="1" operator="containsText" text="CUMPLE">
      <formula>NOT(ISERROR(SEARCH("CUMPLE",O8)))</formula>
    </cfRule>
  </conditionalFormatting>
  <conditionalFormatting sqref="O14:O15">
    <cfRule type="containsText" dxfId="3" priority="2" operator="containsText" text="NO_CUMPLE">
      <formula>NOT(ISERROR(SEARCH("NO_CUMPLE",O14)))</formula>
    </cfRule>
    <cfRule type="cellIs" dxfId="2" priority="3" operator="greaterThan">
      <formula>111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:O13">
    <cfRule type="containsText" dxfId="1" priority="5" operator="containsText" text="NO_CUMPLE">
      <formula>NOT(ISERROR(SEARCH("NO_CUMPLE",O8)))</formula>
    </cfRule>
    <cfRule type="cellIs" dxfId="0" priority="6" operator="greaterThan">
      <formula>111</formula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3"/>
  <sheetViews>
    <sheetView zoomScale="90" zoomScaleNormal="90" workbookViewId="0">
      <selection activeCell="B18" sqref="B18"/>
    </sheetView>
  </sheetViews>
  <sheetFormatPr baseColWidth="10" defaultColWidth="34.140625" defaultRowHeight="14.25" x14ac:dyDescent="0.25"/>
  <cols>
    <col min="1" max="1" width="19" style="106" customWidth="1"/>
    <col min="2" max="2" width="23.85546875" style="106" customWidth="1"/>
    <col min="3" max="3" width="36.28515625" style="106" customWidth="1"/>
    <col min="4" max="4" width="19.5703125" style="106" customWidth="1"/>
    <col min="5" max="5" width="26.5703125" style="108" customWidth="1"/>
    <col min="6" max="6" width="26.140625" style="108" customWidth="1"/>
    <col min="7" max="7" width="43.140625" style="108" customWidth="1"/>
    <col min="8" max="8" width="30" style="108" customWidth="1"/>
    <col min="9" max="9" width="8.85546875" style="108" customWidth="1"/>
    <col min="10" max="10" width="11.140625" style="108" customWidth="1"/>
    <col min="11" max="11" width="9.7109375" style="108" customWidth="1"/>
    <col min="12" max="13" width="17" style="108" customWidth="1"/>
    <col min="14" max="14" width="13" style="108" customWidth="1"/>
    <col min="15" max="15" width="17.28515625" style="108" customWidth="1"/>
    <col min="16" max="16" width="17.5703125" style="108" customWidth="1"/>
    <col min="17" max="17" width="26" style="108" customWidth="1"/>
    <col min="18" max="42" width="34.140625" style="107"/>
    <col min="43" max="16384" width="34.140625" style="106"/>
  </cols>
  <sheetData>
    <row r="1" spans="1:42" x14ac:dyDescent="0.25">
      <c r="A1" s="105"/>
      <c r="B1" s="104"/>
      <c r="C1" s="104"/>
      <c r="D1" s="103"/>
      <c r="E1" s="102" t="s">
        <v>125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0"/>
      <c r="Q1" s="99" t="s">
        <v>1015</v>
      </c>
    </row>
    <row r="2" spans="1:42" x14ac:dyDescent="0.25">
      <c r="A2" s="98"/>
      <c r="B2" s="97"/>
      <c r="C2" s="97"/>
      <c r="D2" s="96"/>
      <c r="E2" s="95" t="s">
        <v>124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3"/>
      <c r="Q2" s="92" t="s">
        <v>123</v>
      </c>
    </row>
    <row r="3" spans="1:42" ht="15" thickBot="1" x14ac:dyDescent="0.3">
      <c r="A3" s="91"/>
      <c r="B3" s="90"/>
      <c r="C3" s="90"/>
      <c r="D3" s="89"/>
      <c r="E3" s="88"/>
      <c r="F3" s="87"/>
      <c r="G3" s="87"/>
      <c r="H3" s="87"/>
      <c r="I3" s="87"/>
      <c r="J3" s="87"/>
      <c r="K3" s="87"/>
      <c r="L3" s="87"/>
      <c r="M3" s="87"/>
      <c r="N3" s="87"/>
      <c r="O3" s="87"/>
      <c r="P3" s="86"/>
      <c r="Q3" s="85" t="s">
        <v>1016</v>
      </c>
    </row>
    <row r="4" spans="1:42" ht="15.75" thickBot="1" x14ac:dyDescent="0.3">
      <c r="A4" s="202" t="s">
        <v>264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0"/>
    </row>
    <row r="5" spans="1:42" s="191" customFormat="1" ht="16.5" x14ac:dyDescent="0.25">
      <c r="A5" s="199" t="s">
        <v>121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</row>
    <row r="6" spans="1:42" s="191" customFormat="1" ht="16.5" x14ac:dyDescent="0.25">
      <c r="A6" s="196" t="s">
        <v>120</v>
      </c>
      <c r="B6" s="196"/>
      <c r="C6" s="196"/>
      <c r="D6" s="198">
        <v>44608</v>
      </c>
      <c r="E6" s="193"/>
      <c r="F6" s="190" t="s">
        <v>119</v>
      </c>
      <c r="G6" s="190" t="s">
        <v>263</v>
      </c>
      <c r="H6" s="190" t="s">
        <v>117</v>
      </c>
      <c r="I6" s="197">
        <v>44609</v>
      </c>
      <c r="J6" s="196"/>
      <c r="K6" s="196" t="s">
        <v>116</v>
      </c>
      <c r="L6" s="196"/>
      <c r="M6" s="195" t="s">
        <v>115</v>
      </c>
      <c r="N6" s="194"/>
      <c r="O6" s="194"/>
      <c r="P6" s="194"/>
      <c r="Q6" s="193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</row>
    <row r="7" spans="1:42" s="187" customFormat="1" ht="60" x14ac:dyDescent="0.25">
      <c r="A7" s="190" t="s">
        <v>262</v>
      </c>
      <c r="B7" s="190" t="s">
        <v>113</v>
      </c>
      <c r="C7" s="189" t="s">
        <v>261</v>
      </c>
      <c r="D7" s="189" t="s">
        <v>260</v>
      </c>
      <c r="E7" s="189" t="s">
        <v>259</v>
      </c>
      <c r="F7" s="189" t="s">
        <v>258</v>
      </c>
      <c r="G7" s="189" t="s">
        <v>108</v>
      </c>
      <c r="H7" s="189" t="s">
        <v>257</v>
      </c>
      <c r="I7" s="189" t="s">
        <v>106</v>
      </c>
      <c r="J7" s="189" t="s">
        <v>105</v>
      </c>
      <c r="K7" s="189" t="s">
        <v>104</v>
      </c>
      <c r="L7" s="189" t="s">
        <v>256</v>
      </c>
      <c r="M7" s="189" t="s">
        <v>102</v>
      </c>
      <c r="N7" s="189" t="s">
        <v>255</v>
      </c>
      <c r="O7" s="189" t="s">
        <v>100</v>
      </c>
      <c r="P7" s="189" t="s">
        <v>99</v>
      </c>
      <c r="Q7" s="188" t="s">
        <v>98</v>
      </c>
      <c r="R7" s="405" t="s">
        <v>491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</row>
    <row r="8" spans="1:42" s="107" customFormat="1" ht="30" x14ac:dyDescent="0.25">
      <c r="A8" s="186" t="s">
        <v>254</v>
      </c>
      <c r="B8" s="185" t="s">
        <v>253</v>
      </c>
      <c r="C8" s="185" t="s">
        <v>252</v>
      </c>
      <c r="D8" s="174" t="s">
        <v>249</v>
      </c>
      <c r="E8" s="185" t="s">
        <v>251</v>
      </c>
      <c r="F8" s="185" t="s">
        <v>250</v>
      </c>
      <c r="G8" s="185" t="s">
        <v>248</v>
      </c>
      <c r="H8" s="185" t="s">
        <v>249</v>
      </c>
      <c r="I8" s="178" t="s">
        <v>248</v>
      </c>
      <c r="J8" s="177"/>
      <c r="K8" s="176"/>
      <c r="L8" s="172" t="s">
        <v>13</v>
      </c>
      <c r="M8" s="184"/>
      <c r="N8" s="184"/>
      <c r="O8" s="170"/>
      <c r="P8" s="169"/>
      <c r="Q8" s="116"/>
      <c r="R8" s="869"/>
    </row>
    <row r="9" spans="1:42" s="107" customFormat="1" ht="45" customHeight="1" x14ac:dyDescent="0.25">
      <c r="A9" s="180"/>
      <c r="B9" s="181" t="s">
        <v>247</v>
      </c>
      <c r="C9" s="181" t="s">
        <v>246</v>
      </c>
      <c r="D9" s="182"/>
      <c r="E9" s="173" t="s">
        <v>245</v>
      </c>
      <c r="F9" s="173" t="s">
        <v>244</v>
      </c>
      <c r="G9" s="173" t="s">
        <v>243</v>
      </c>
      <c r="H9" s="173" t="s">
        <v>196</v>
      </c>
      <c r="I9" s="171" t="s">
        <v>23</v>
      </c>
      <c r="J9" s="171" t="s">
        <v>23</v>
      </c>
      <c r="K9" s="171">
        <v>0.6</v>
      </c>
      <c r="L9" s="172" t="s">
        <v>36</v>
      </c>
      <c r="M9" s="171"/>
      <c r="N9" s="171"/>
      <c r="O9" s="170"/>
      <c r="P9" s="169"/>
      <c r="Q9" s="116"/>
      <c r="R9" s="869"/>
    </row>
    <row r="10" spans="1:42" s="107" customFormat="1" ht="34.5" customHeight="1" x14ac:dyDescent="0.25">
      <c r="A10" s="180"/>
      <c r="B10" s="179"/>
      <c r="C10" s="179"/>
      <c r="D10" s="182"/>
      <c r="E10" s="173" t="s">
        <v>242</v>
      </c>
      <c r="F10" s="173" t="s">
        <v>241</v>
      </c>
      <c r="G10" s="173" t="s">
        <v>240</v>
      </c>
      <c r="H10" s="173" t="s">
        <v>148</v>
      </c>
      <c r="I10" s="171" t="s">
        <v>23</v>
      </c>
      <c r="J10" s="171" t="s">
        <v>23</v>
      </c>
      <c r="K10" s="183">
        <v>1</v>
      </c>
      <c r="L10" s="172" t="s">
        <v>4</v>
      </c>
      <c r="M10" s="171"/>
      <c r="N10" s="171"/>
      <c r="O10" s="170"/>
      <c r="P10" s="169"/>
      <c r="Q10" s="116"/>
      <c r="R10" s="869"/>
    </row>
    <row r="11" spans="1:42" s="107" customFormat="1" ht="43.5" customHeight="1" x14ac:dyDescent="0.25">
      <c r="A11" s="180"/>
      <c r="B11" s="174"/>
      <c r="C11" s="174"/>
      <c r="D11" s="182"/>
      <c r="E11" s="173" t="s">
        <v>239</v>
      </c>
      <c r="F11" s="173" t="s">
        <v>238</v>
      </c>
      <c r="G11" s="173" t="s">
        <v>237</v>
      </c>
      <c r="H11" s="173" t="s">
        <v>196</v>
      </c>
      <c r="I11" s="171" t="s">
        <v>23</v>
      </c>
      <c r="J11" s="171">
        <v>0.2</v>
      </c>
      <c r="K11" s="171">
        <v>0.8</v>
      </c>
      <c r="L11" s="172" t="s">
        <v>4</v>
      </c>
      <c r="M11" s="171"/>
      <c r="N11" s="171"/>
      <c r="O11" s="170"/>
      <c r="P11" s="169"/>
      <c r="Q11" s="116"/>
      <c r="R11" s="869"/>
    </row>
    <row r="12" spans="1:42" s="107" customFormat="1" ht="45" x14ac:dyDescent="0.25">
      <c r="A12" s="180"/>
      <c r="B12" s="173" t="s">
        <v>236</v>
      </c>
      <c r="C12" s="173" t="s">
        <v>235</v>
      </c>
      <c r="D12" s="182"/>
      <c r="E12" s="173" t="s">
        <v>234</v>
      </c>
      <c r="F12" s="173" t="s">
        <v>233</v>
      </c>
      <c r="G12" s="173" t="s">
        <v>232</v>
      </c>
      <c r="H12" s="173" t="s">
        <v>196</v>
      </c>
      <c r="I12" s="171" t="s">
        <v>23</v>
      </c>
      <c r="J12" s="171" t="s">
        <v>23</v>
      </c>
      <c r="K12" s="171">
        <v>1</v>
      </c>
      <c r="L12" s="172" t="s">
        <v>36</v>
      </c>
      <c r="M12" s="171"/>
      <c r="N12" s="171"/>
      <c r="O12" s="170"/>
      <c r="P12" s="169"/>
      <c r="Q12" s="116"/>
      <c r="R12" s="869"/>
    </row>
    <row r="13" spans="1:42" s="107" customFormat="1" ht="30" x14ac:dyDescent="0.25">
      <c r="A13" s="180"/>
      <c r="B13" s="173" t="s">
        <v>229</v>
      </c>
      <c r="C13" s="173" t="s">
        <v>231</v>
      </c>
      <c r="D13" s="181" t="s">
        <v>230</v>
      </c>
      <c r="E13" s="173" t="s">
        <v>229</v>
      </c>
      <c r="F13" s="173" t="s">
        <v>228</v>
      </c>
      <c r="G13" s="173" t="s">
        <v>227</v>
      </c>
      <c r="H13" s="173" t="s">
        <v>148</v>
      </c>
      <c r="I13" s="178" t="s">
        <v>227</v>
      </c>
      <c r="J13" s="177"/>
      <c r="K13" s="176"/>
      <c r="L13" s="172" t="s">
        <v>13</v>
      </c>
      <c r="M13" s="171"/>
      <c r="N13" s="171"/>
      <c r="O13" s="170"/>
      <c r="P13" s="169"/>
      <c r="Q13" s="116"/>
      <c r="R13" s="869"/>
    </row>
    <row r="14" spans="1:42" s="107" customFormat="1" ht="45" x14ac:dyDescent="0.25">
      <c r="A14" s="180"/>
      <c r="B14" s="173" t="s">
        <v>225</v>
      </c>
      <c r="C14" s="173" t="s">
        <v>226</v>
      </c>
      <c r="D14" s="179"/>
      <c r="E14" s="173" t="s">
        <v>225</v>
      </c>
      <c r="F14" s="173" t="s">
        <v>224</v>
      </c>
      <c r="G14" s="173" t="s">
        <v>223</v>
      </c>
      <c r="H14" s="173" t="s">
        <v>148</v>
      </c>
      <c r="I14" s="178" t="s">
        <v>223</v>
      </c>
      <c r="J14" s="177"/>
      <c r="K14" s="176"/>
      <c r="L14" s="172" t="s">
        <v>13</v>
      </c>
      <c r="M14" s="171"/>
      <c r="N14" s="171"/>
      <c r="O14" s="170"/>
      <c r="P14" s="169"/>
      <c r="Q14" s="116"/>
      <c r="R14" s="869"/>
    </row>
    <row r="15" spans="1:42" s="107" customFormat="1" ht="60" x14ac:dyDescent="0.25">
      <c r="A15" s="175"/>
      <c r="B15" s="173" t="s">
        <v>221</v>
      </c>
      <c r="C15" s="173" t="s">
        <v>222</v>
      </c>
      <c r="D15" s="174"/>
      <c r="E15" s="173" t="s">
        <v>221</v>
      </c>
      <c r="F15" s="173" t="s">
        <v>220</v>
      </c>
      <c r="G15" s="173" t="s">
        <v>219</v>
      </c>
      <c r="H15" s="173" t="s">
        <v>196</v>
      </c>
      <c r="I15" s="171" t="s">
        <v>23</v>
      </c>
      <c r="J15" s="171" t="s">
        <v>23</v>
      </c>
      <c r="K15" s="171">
        <v>0.5</v>
      </c>
      <c r="L15" s="172" t="s">
        <v>4</v>
      </c>
      <c r="M15" s="171"/>
      <c r="N15" s="171"/>
      <c r="O15" s="170"/>
      <c r="P15" s="169"/>
      <c r="Q15" s="116"/>
      <c r="R15" s="869"/>
    </row>
    <row r="16" spans="1:42" s="107" customFormat="1" ht="75" customHeight="1" x14ac:dyDescent="0.25">
      <c r="A16" s="168" t="s">
        <v>218</v>
      </c>
      <c r="B16" s="158" t="s">
        <v>215</v>
      </c>
      <c r="C16" s="158" t="s">
        <v>217</v>
      </c>
      <c r="D16" s="147" t="s">
        <v>216</v>
      </c>
      <c r="E16" s="158" t="s">
        <v>215</v>
      </c>
      <c r="F16" s="158" t="s">
        <v>214</v>
      </c>
      <c r="G16" s="158" t="s">
        <v>213</v>
      </c>
      <c r="H16" s="158" t="s">
        <v>212</v>
      </c>
      <c r="I16" s="156" t="s">
        <v>23</v>
      </c>
      <c r="J16" s="156">
        <v>0.15</v>
      </c>
      <c r="K16" s="156">
        <v>0.6</v>
      </c>
      <c r="L16" s="157" t="s">
        <v>36</v>
      </c>
      <c r="M16" s="164"/>
      <c r="N16" s="164"/>
      <c r="O16" s="135"/>
      <c r="P16" s="134"/>
      <c r="Q16" s="116"/>
      <c r="R16" s="870"/>
    </row>
    <row r="17" spans="1:18" s="107" customFormat="1" ht="15" x14ac:dyDescent="0.25">
      <c r="A17" s="145"/>
      <c r="B17" s="153"/>
      <c r="C17" s="153"/>
      <c r="D17" s="147"/>
      <c r="E17" s="153"/>
      <c r="F17" s="153"/>
      <c r="G17" s="153"/>
      <c r="H17" s="153"/>
      <c r="I17" s="150"/>
      <c r="J17" s="150"/>
      <c r="K17" s="150"/>
      <c r="L17" s="151"/>
      <c r="M17" s="161"/>
      <c r="N17" s="161"/>
      <c r="O17" s="135"/>
      <c r="P17" s="134"/>
      <c r="Q17" s="116"/>
      <c r="R17" s="870"/>
    </row>
    <row r="18" spans="1:18" s="107" customFormat="1" ht="114" customHeight="1" x14ac:dyDescent="0.25">
      <c r="A18" s="145"/>
      <c r="B18" s="139" t="s">
        <v>210</v>
      </c>
      <c r="C18" s="139" t="s">
        <v>211</v>
      </c>
      <c r="D18" s="147"/>
      <c r="E18" s="139" t="s">
        <v>210</v>
      </c>
      <c r="F18" s="139" t="s">
        <v>209</v>
      </c>
      <c r="G18" s="139" t="s">
        <v>207</v>
      </c>
      <c r="H18" s="146" t="s">
        <v>208</v>
      </c>
      <c r="I18" s="167" t="s">
        <v>207</v>
      </c>
      <c r="J18" s="166"/>
      <c r="K18" s="165"/>
      <c r="L18" s="143" t="s">
        <v>13</v>
      </c>
      <c r="M18" s="161"/>
      <c r="N18" s="161"/>
      <c r="O18" s="135"/>
      <c r="P18" s="134"/>
      <c r="Q18" s="116"/>
      <c r="R18" s="870"/>
    </row>
    <row r="19" spans="1:18" s="107" customFormat="1" ht="90" x14ac:dyDescent="0.25">
      <c r="A19" s="145"/>
      <c r="B19" s="139" t="s">
        <v>205</v>
      </c>
      <c r="C19" s="139" t="s">
        <v>206</v>
      </c>
      <c r="D19" s="147"/>
      <c r="E19" s="139" t="s">
        <v>205</v>
      </c>
      <c r="F19" s="139" t="s">
        <v>204</v>
      </c>
      <c r="G19" s="139" t="s">
        <v>203</v>
      </c>
      <c r="H19" s="139" t="s">
        <v>196</v>
      </c>
      <c r="I19" s="161" t="s">
        <v>23</v>
      </c>
      <c r="J19" s="161">
        <v>0.25</v>
      </c>
      <c r="K19" s="161">
        <v>1</v>
      </c>
      <c r="L19" s="143" t="s">
        <v>36</v>
      </c>
      <c r="M19" s="164"/>
      <c r="N19" s="164"/>
      <c r="O19" s="135"/>
      <c r="P19" s="134"/>
      <c r="Q19" s="116"/>
      <c r="R19" s="870"/>
    </row>
    <row r="20" spans="1:18" s="107" customFormat="1" ht="60" customHeight="1" x14ac:dyDescent="0.25">
      <c r="A20" s="145"/>
      <c r="B20" s="139" t="s">
        <v>202</v>
      </c>
      <c r="C20" s="139" t="s">
        <v>201</v>
      </c>
      <c r="D20" s="139" t="s">
        <v>200</v>
      </c>
      <c r="E20" s="139" t="s">
        <v>199</v>
      </c>
      <c r="F20" s="139" t="s">
        <v>198</v>
      </c>
      <c r="G20" s="139" t="s">
        <v>197</v>
      </c>
      <c r="H20" s="139" t="s">
        <v>196</v>
      </c>
      <c r="I20" s="139" t="s">
        <v>23</v>
      </c>
      <c r="J20" s="163">
        <f>+K20/4</f>
        <v>0.22500000000000001</v>
      </c>
      <c r="K20" s="162">
        <v>0.9</v>
      </c>
      <c r="L20" s="143" t="s">
        <v>36</v>
      </c>
      <c r="M20" s="161"/>
      <c r="N20" s="161"/>
      <c r="O20" s="135"/>
      <c r="P20" s="134"/>
      <c r="Q20" s="116"/>
      <c r="R20" s="870"/>
    </row>
    <row r="21" spans="1:18" s="107" customFormat="1" ht="60" customHeight="1" x14ac:dyDescent="0.25">
      <c r="A21" s="145"/>
      <c r="B21" s="158" t="s">
        <v>195</v>
      </c>
      <c r="C21" s="158" t="s">
        <v>194</v>
      </c>
      <c r="D21" s="158" t="s">
        <v>193</v>
      </c>
      <c r="E21" s="158" t="s">
        <v>192</v>
      </c>
      <c r="F21" s="158" t="s">
        <v>191</v>
      </c>
      <c r="G21" s="158" t="s">
        <v>190</v>
      </c>
      <c r="H21" s="158" t="s">
        <v>189</v>
      </c>
      <c r="I21" s="158" t="s">
        <v>23</v>
      </c>
      <c r="J21" s="160">
        <f>+K21/4</f>
        <v>0.155</v>
      </c>
      <c r="K21" s="156">
        <v>0.62</v>
      </c>
      <c r="L21" s="157" t="s">
        <v>36</v>
      </c>
      <c r="M21" s="156"/>
      <c r="N21" s="156"/>
      <c r="O21" s="155"/>
      <c r="P21" s="155"/>
      <c r="Q21" s="154"/>
      <c r="R21" s="870"/>
    </row>
    <row r="22" spans="1:18" s="107" customFormat="1" ht="60" customHeight="1" x14ac:dyDescent="0.25">
      <c r="A22" s="145"/>
      <c r="B22" s="153"/>
      <c r="C22" s="153"/>
      <c r="D22" s="153"/>
      <c r="E22" s="153"/>
      <c r="F22" s="153"/>
      <c r="G22" s="153"/>
      <c r="H22" s="153"/>
      <c r="I22" s="153"/>
      <c r="J22" s="159"/>
      <c r="K22" s="150"/>
      <c r="L22" s="151"/>
      <c r="M22" s="150"/>
      <c r="N22" s="150"/>
      <c r="O22" s="149"/>
      <c r="P22" s="149"/>
      <c r="Q22" s="148"/>
      <c r="R22" s="870"/>
    </row>
    <row r="23" spans="1:18" s="107" customFormat="1" ht="75" customHeight="1" x14ac:dyDescent="0.25">
      <c r="A23" s="145"/>
      <c r="B23" s="158" t="s">
        <v>188</v>
      </c>
      <c r="C23" s="158" t="s">
        <v>187</v>
      </c>
      <c r="D23" s="158" t="s">
        <v>186</v>
      </c>
      <c r="E23" s="158" t="s">
        <v>185</v>
      </c>
      <c r="F23" s="158" t="s">
        <v>184</v>
      </c>
      <c r="G23" s="158" t="s">
        <v>183</v>
      </c>
      <c r="H23" s="158" t="s">
        <v>126</v>
      </c>
      <c r="I23" s="147" t="s">
        <v>23</v>
      </c>
      <c r="J23" s="147" t="s">
        <v>23</v>
      </c>
      <c r="K23" s="152">
        <v>0.9</v>
      </c>
      <c r="L23" s="157" t="s">
        <v>4</v>
      </c>
      <c r="M23" s="156"/>
      <c r="N23" s="156"/>
      <c r="O23" s="155"/>
      <c r="P23" s="155"/>
      <c r="Q23" s="154"/>
      <c r="R23" s="870"/>
    </row>
    <row r="24" spans="1:18" s="107" customFormat="1" ht="85.5" customHeight="1" x14ac:dyDescent="0.25">
      <c r="A24" s="145"/>
      <c r="B24" s="153"/>
      <c r="C24" s="153"/>
      <c r="D24" s="153"/>
      <c r="E24" s="153"/>
      <c r="F24" s="153"/>
      <c r="G24" s="153"/>
      <c r="H24" s="153"/>
      <c r="I24" s="147"/>
      <c r="J24" s="147"/>
      <c r="K24" s="152"/>
      <c r="L24" s="151"/>
      <c r="M24" s="150"/>
      <c r="N24" s="150"/>
      <c r="O24" s="149"/>
      <c r="P24" s="149"/>
      <c r="Q24" s="148"/>
      <c r="R24" s="870"/>
    </row>
    <row r="25" spans="1:18" s="107" customFormat="1" ht="45" x14ac:dyDescent="0.25">
      <c r="A25" s="145"/>
      <c r="B25" s="139" t="s">
        <v>180</v>
      </c>
      <c r="C25" s="139" t="s">
        <v>182</v>
      </c>
      <c r="D25" s="147" t="s">
        <v>181</v>
      </c>
      <c r="E25" s="139" t="s">
        <v>180</v>
      </c>
      <c r="F25" s="144" t="s">
        <v>179</v>
      </c>
      <c r="G25" s="144" t="s">
        <v>178</v>
      </c>
      <c r="H25" s="139" t="s">
        <v>126</v>
      </c>
      <c r="I25" s="142" t="s">
        <v>23</v>
      </c>
      <c r="J25" s="142">
        <v>0.15</v>
      </c>
      <c r="K25" s="142">
        <v>0.6</v>
      </c>
      <c r="L25" s="143" t="s">
        <v>36</v>
      </c>
      <c r="M25" s="142"/>
      <c r="N25" s="142"/>
      <c r="O25" s="135"/>
      <c r="P25" s="134"/>
      <c r="Q25" s="116"/>
      <c r="R25" s="869"/>
    </row>
    <row r="26" spans="1:18" s="107" customFormat="1" ht="45" x14ac:dyDescent="0.25">
      <c r="A26" s="145"/>
      <c r="B26" s="139" t="s">
        <v>176</v>
      </c>
      <c r="C26" s="139" t="s">
        <v>177</v>
      </c>
      <c r="D26" s="147"/>
      <c r="E26" s="139" t="s">
        <v>176</v>
      </c>
      <c r="F26" s="144" t="s">
        <v>175</v>
      </c>
      <c r="G26" s="144" t="s">
        <v>174</v>
      </c>
      <c r="H26" s="146" t="s">
        <v>173</v>
      </c>
      <c r="I26" s="142" t="s">
        <v>23</v>
      </c>
      <c r="J26" s="142" t="s">
        <v>23</v>
      </c>
      <c r="K26" s="142">
        <v>1</v>
      </c>
      <c r="L26" s="143" t="s">
        <v>13</v>
      </c>
      <c r="M26" s="142"/>
      <c r="N26" s="142"/>
      <c r="O26" s="135"/>
      <c r="P26" s="134"/>
      <c r="Q26" s="116"/>
      <c r="R26" s="870"/>
    </row>
    <row r="27" spans="1:18" s="107" customFormat="1" ht="60" x14ac:dyDescent="0.25">
      <c r="A27" s="145"/>
      <c r="B27" s="139" t="s">
        <v>171</v>
      </c>
      <c r="C27" s="139" t="s">
        <v>172</v>
      </c>
      <c r="D27" s="147"/>
      <c r="E27" s="139" t="s">
        <v>171</v>
      </c>
      <c r="F27" s="144" t="s">
        <v>170</v>
      </c>
      <c r="G27" s="144" t="s">
        <v>169</v>
      </c>
      <c r="H27" s="139" t="s">
        <v>126</v>
      </c>
      <c r="I27" s="142" t="s">
        <v>23</v>
      </c>
      <c r="J27" s="142" t="s">
        <v>23</v>
      </c>
      <c r="K27" s="142">
        <v>0.5</v>
      </c>
      <c r="L27" s="143" t="s">
        <v>13</v>
      </c>
      <c r="M27" s="142"/>
      <c r="N27" s="142"/>
      <c r="O27" s="135"/>
      <c r="P27" s="134"/>
      <c r="Q27" s="116"/>
      <c r="R27" s="870"/>
    </row>
    <row r="28" spans="1:18" s="107" customFormat="1" ht="60" customHeight="1" x14ac:dyDescent="0.25">
      <c r="A28" s="145"/>
      <c r="B28" s="147" t="s">
        <v>166</v>
      </c>
      <c r="C28" s="147" t="s">
        <v>168</v>
      </c>
      <c r="D28" s="147" t="s">
        <v>167</v>
      </c>
      <c r="E28" s="147" t="s">
        <v>166</v>
      </c>
      <c r="F28" s="144" t="s">
        <v>164</v>
      </c>
      <c r="G28" s="144" t="s">
        <v>165</v>
      </c>
      <c r="H28" s="139" t="s">
        <v>126</v>
      </c>
      <c r="I28" s="142" t="s">
        <v>23</v>
      </c>
      <c r="J28" s="142" t="s">
        <v>23</v>
      </c>
      <c r="K28" s="142">
        <v>0.5</v>
      </c>
      <c r="L28" s="143" t="s">
        <v>13</v>
      </c>
      <c r="M28" s="142"/>
      <c r="N28" s="142"/>
      <c r="O28" s="135"/>
      <c r="P28" s="134"/>
      <c r="Q28" s="116"/>
      <c r="R28" s="870"/>
    </row>
    <row r="29" spans="1:18" s="107" customFormat="1" ht="45" x14ac:dyDescent="0.25">
      <c r="A29" s="145"/>
      <c r="B29" s="147"/>
      <c r="C29" s="147"/>
      <c r="D29" s="147"/>
      <c r="E29" s="147"/>
      <c r="F29" s="144" t="s">
        <v>164</v>
      </c>
      <c r="G29" s="144" t="s">
        <v>163</v>
      </c>
      <c r="H29" s="139" t="s">
        <v>126</v>
      </c>
      <c r="I29" s="142" t="s">
        <v>23</v>
      </c>
      <c r="J29" s="142" t="s">
        <v>23</v>
      </c>
      <c r="K29" s="142">
        <v>1</v>
      </c>
      <c r="L29" s="143" t="s">
        <v>13</v>
      </c>
      <c r="M29" s="142"/>
      <c r="N29" s="142"/>
      <c r="O29" s="135"/>
      <c r="P29" s="134"/>
      <c r="Q29" s="116"/>
      <c r="R29" s="870"/>
    </row>
    <row r="30" spans="1:18" s="107" customFormat="1" ht="75" x14ac:dyDescent="0.25">
      <c r="A30" s="145"/>
      <c r="B30" s="139" t="s">
        <v>161</v>
      </c>
      <c r="C30" s="139" t="s">
        <v>162</v>
      </c>
      <c r="D30" s="147" t="s">
        <v>145</v>
      </c>
      <c r="E30" s="139" t="s">
        <v>161</v>
      </c>
      <c r="F30" s="144" t="s">
        <v>160</v>
      </c>
      <c r="G30" s="144" t="s">
        <v>159</v>
      </c>
      <c r="H30" s="146" t="s">
        <v>145</v>
      </c>
      <c r="I30" s="142" t="s">
        <v>23</v>
      </c>
      <c r="J30" s="142" t="s">
        <v>23</v>
      </c>
      <c r="K30" s="142">
        <v>1</v>
      </c>
      <c r="L30" s="143" t="s">
        <v>13</v>
      </c>
      <c r="M30" s="142"/>
      <c r="N30" s="142"/>
      <c r="O30" s="135"/>
      <c r="P30" s="134"/>
      <c r="Q30" s="116"/>
      <c r="R30" s="870"/>
    </row>
    <row r="31" spans="1:18" s="107" customFormat="1" ht="45" x14ac:dyDescent="0.25">
      <c r="A31" s="145"/>
      <c r="B31" s="139" t="s">
        <v>157</v>
      </c>
      <c r="C31" s="139" t="s">
        <v>158</v>
      </c>
      <c r="D31" s="147"/>
      <c r="E31" s="139" t="s">
        <v>157</v>
      </c>
      <c r="F31" s="144" t="s">
        <v>156</v>
      </c>
      <c r="G31" s="144" t="s">
        <v>155</v>
      </c>
      <c r="H31" s="146" t="s">
        <v>154</v>
      </c>
      <c r="I31" s="142" t="s">
        <v>23</v>
      </c>
      <c r="J31" s="142" t="s">
        <v>23</v>
      </c>
      <c r="K31" s="142">
        <v>1</v>
      </c>
      <c r="L31" s="143" t="s">
        <v>13</v>
      </c>
      <c r="M31" s="142"/>
      <c r="N31" s="142"/>
      <c r="O31" s="135"/>
      <c r="P31" s="134"/>
      <c r="Q31" s="116"/>
      <c r="R31" s="870"/>
    </row>
    <row r="32" spans="1:18" s="107" customFormat="1" ht="54.75" customHeight="1" x14ac:dyDescent="0.25">
      <c r="A32" s="145"/>
      <c r="B32" s="139" t="s">
        <v>151</v>
      </c>
      <c r="C32" s="139" t="s">
        <v>153</v>
      </c>
      <c r="D32" s="140" t="s">
        <v>152</v>
      </c>
      <c r="E32" s="139" t="s">
        <v>151</v>
      </c>
      <c r="F32" s="144" t="s">
        <v>150</v>
      </c>
      <c r="G32" s="144" t="s">
        <v>149</v>
      </c>
      <c r="H32" s="140" t="s">
        <v>148</v>
      </c>
      <c r="I32" s="144" t="s">
        <v>23</v>
      </c>
      <c r="J32" s="144" t="s">
        <v>23</v>
      </c>
      <c r="K32" s="142">
        <v>1</v>
      </c>
      <c r="L32" s="143" t="s">
        <v>13</v>
      </c>
      <c r="M32" s="142"/>
      <c r="N32" s="142"/>
      <c r="O32" s="135"/>
      <c r="P32" s="134"/>
      <c r="Q32" s="116"/>
      <c r="R32" s="870"/>
    </row>
    <row r="33" spans="1:42" s="107" customFormat="1" ht="54.75" customHeight="1" x14ac:dyDescent="0.25">
      <c r="A33" s="141"/>
      <c r="B33" s="140" t="s">
        <v>147</v>
      </c>
      <c r="C33" s="140" t="s">
        <v>146</v>
      </c>
      <c r="D33" s="140" t="s">
        <v>145</v>
      </c>
      <c r="E33" s="140" t="s">
        <v>144</v>
      </c>
      <c r="F33" s="138" t="s">
        <v>143</v>
      </c>
      <c r="G33" s="138" t="s">
        <v>142</v>
      </c>
      <c r="H33" s="139" t="s">
        <v>126</v>
      </c>
      <c r="I33" s="138" t="s">
        <v>23</v>
      </c>
      <c r="J33" s="138" t="s">
        <v>23</v>
      </c>
      <c r="K33" s="136">
        <v>0.7</v>
      </c>
      <c r="L33" s="137" t="s">
        <v>4</v>
      </c>
      <c r="M33" s="136"/>
      <c r="N33" s="136"/>
      <c r="O33" s="135"/>
      <c r="P33" s="134"/>
      <c r="Q33" s="130"/>
      <c r="R33" s="870"/>
    </row>
    <row r="34" spans="1:42" s="107" customFormat="1" ht="90" customHeight="1" x14ac:dyDescent="0.25">
      <c r="A34" s="133" t="s">
        <v>141</v>
      </c>
      <c r="B34" s="132" t="s">
        <v>138</v>
      </c>
      <c r="C34" s="132" t="s">
        <v>140</v>
      </c>
      <c r="D34" s="132" t="s">
        <v>139</v>
      </c>
      <c r="E34" s="132" t="s">
        <v>138</v>
      </c>
      <c r="F34" s="126" t="s">
        <v>137</v>
      </c>
      <c r="G34" s="126" t="s">
        <v>136</v>
      </c>
      <c r="H34" s="120" t="s">
        <v>126</v>
      </c>
      <c r="I34" s="124" t="s">
        <v>23</v>
      </c>
      <c r="J34" s="124">
        <f>+K34/4</f>
        <v>0.22500000000000001</v>
      </c>
      <c r="K34" s="124">
        <v>0.9</v>
      </c>
      <c r="L34" s="125" t="s">
        <v>36</v>
      </c>
      <c r="M34" s="124"/>
      <c r="N34" s="124"/>
      <c r="O34" s="131"/>
      <c r="P34" s="131"/>
      <c r="Q34" s="130"/>
      <c r="R34" s="870"/>
    </row>
    <row r="35" spans="1:42" s="107" customFormat="1" ht="48" customHeight="1" x14ac:dyDescent="0.25">
      <c r="A35" s="129"/>
      <c r="B35" s="128"/>
      <c r="C35" s="127"/>
      <c r="D35" s="127"/>
      <c r="E35" s="127"/>
      <c r="F35" s="126" t="s">
        <v>135</v>
      </c>
      <c r="G35" s="126" t="s">
        <v>134</v>
      </c>
      <c r="H35" s="120" t="s">
        <v>133</v>
      </c>
      <c r="I35" s="124" t="s">
        <v>23</v>
      </c>
      <c r="J35" s="124" t="s">
        <v>23</v>
      </c>
      <c r="K35" s="124">
        <v>1</v>
      </c>
      <c r="L35" s="125" t="s">
        <v>13</v>
      </c>
      <c r="M35" s="124"/>
      <c r="N35" s="124"/>
      <c r="O35" s="117"/>
      <c r="P35" s="117"/>
      <c r="Q35" s="116"/>
      <c r="R35" s="870"/>
    </row>
    <row r="36" spans="1:42" s="107" customFormat="1" ht="48" customHeight="1" x14ac:dyDescent="0.25">
      <c r="A36" s="123"/>
      <c r="B36" s="122" t="s">
        <v>132</v>
      </c>
      <c r="C36" s="122" t="s">
        <v>131</v>
      </c>
      <c r="D36" s="122" t="s">
        <v>130</v>
      </c>
      <c r="E36" s="122" t="s">
        <v>129</v>
      </c>
      <c r="F36" s="121" t="s">
        <v>128</v>
      </c>
      <c r="G36" s="121" t="s">
        <v>127</v>
      </c>
      <c r="H36" s="120" t="s">
        <v>126</v>
      </c>
      <c r="I36" s="118" t="s">
        <v>23</v>
      </c>
      <c r="J36" s="118" t="s">
        <v>23</v>
      </c>
      <c r="K36" s="118">
        <v>0.8</v>
      </c>
      <c r="L36" s="119" t="s">
        <v>13</v>
      </c>
      <c r="M36" s="118"/>
      <c r="N36" s="118"/>
      <c r="O36" s="117"/>
      <c r="P36" s="117"/>
      <c r="Q36" s="116"/>
      <c r="R36" s="870"/>
    </row>
    <row r="37" spans="1:42" s="108" customFormat="1" ht="30.75" thickBot="1" x14ac:dyDescent="0.3">
      <c r="A37" s="112" t="s">
        <v>2</v>
      </c>
      <c r="B37" s="114">
        <v>26</v>
      </c>
      <c r="C37" s="115"/>
      <c r="D37" s="115"/>
      <c r="E37" s="112"/>
      <c r="F37" s="112"/>
      <c r="G37" s="114"/>
      <c r="H37" s="112" t="s">
        <v>1</v>
      </c>
      <c r="I37" s="111"/>
      <c r="J37" s="113"/>
      <c r="K37" s="113"/>
      <c r="L37" s="109"/>
      <c r="M37" s="112"/>
      <c r="N37" s="111" t="s">
        <v>0</v>
      </c>
      <c r="O37" s="109"/>
      <c r="P37" s="110" t="e">
        <f>+AVERAGE(O8:O34)</f>
        <v>#DIV/0!</v>
      </c>
      <c r="Q37" s="109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</row>
    <row r="38" spans="1:42" s="107" customFormat="1" x14ac:dyDescent="0.25"/>
    <row r="39" spans="1:42" s="107" customFormat="1" x14ac:dyDescent="0.25"/>
    <row r="40" spans="1:42" s="107" customFormat="1" x14ac:dyDescent="0.25"/>
    <row r="41" spans="1:42" s="107" customFormat="1" x14ac:dyDescent="0.25"/>
    <row r="42" spans="1:42" s="107" customFormat="1" x14ac:dyDescent="0.25"/>
    <row r="43" spans="1:42" s="107" customFormat="1" x14ac:dyDescent="0.25"/>
    <row r="44" spans="1:42" s="107" customFormat="1" x14ac:dyDescent="0.25"/>
    <row r="45" spans="1:42" s="107" customFormat="1" x14ac:dyDescent="0.25"/>
    <row r="46" spans="1:42" s="107" customFormat="1" x14ac:dyDescent="0.25"/>
    <row r="47" spans="1:42" s="107" customFormat="1" x14ac:dyDescent="0.25"/>
    <row r="48" spans="1:42" s="107" customFormat="1" x14ac:dyDescent="0.25"/>
    <row r="49" s="107" customFormat="1" x14ac:dyDescent="0.25"/>
    <row r="50" s="107" customFormat="1" x14ac:dyDescent="0.25"/>
    <row r="51" s="107" customFormat="1" x14ac:dyDescent="0.25"/>
    <row r="52" s="107" customFormat="1" x14ac:dyDescent="0.25"/>
    <row r="53" s="107" customFormat="1" x14ac:dyDescent="0.25"/>
    <row r="54" s="107" customFormat="1" x14ac:dyDescent="0.25"/>
    <row r="55" s="107" customFormat="1" x14ac:dyDescent="0.25"/>
    <row r="56" s="107" customFormat="1" x14ac:dyDescent="0.25"/>
    <row r="57" s="107" customFormat="1" x14ac:dyDescent="0.25"/>
    <row r="58" s="107" customFormat="1" x14ac:dyDescent="0.25"/>
    <row r="59" s="107" customFormat="1" x14ac:dyDescent="0.25"/>
    <row r="60" s="107" customFormat="1" x14ac:dyDescent="0.25"/>
    <row r="61" s="107" customFormat="1" x14ac:dyDescent="0.25"/>
    <row r="62" s="107" customFormat="1" x14ac:dyDescent="0.25"/>
    <row r="63" s="107" customFormat="1" x14ac:dyDescent="0.25"/>
    <row r="64" s="107" customFormat="1" x14ac:dyDescent="0.25"/>
    <row r="65" s="107" customFormat="1" x14ac:dyDescent="0.25"/>
    <row r="66" s="107" customFormat="1" x14ac:dyDescent="0.25"/>
    <row r="67" s="107" customFormat="1" x14ac:dyDescent="0.25"/>
    <row r="68" s="107" customFormat="1" x14ac:dyDescent="0.25"/>
    <row r="69" s="107" customFormat="1" x14ac:dyDescent="0.25"/>
    <row r="70" s="107" customFormat="1" x14ac:dyDescent="0.25"/>
    <row r="71" s="107" customFormat="1" x14ac:dyDescent="0.25"/>
    <row r="72" s="107" customFormat="1" x14ac:dyDescent="0.25"/>
    <row r="73" s="107" customFormat="1" x14ac:dyDescent="0.25"/>
    <row r="74" s="107" customFormat="1" x14ac:dyDescent="0.25"/>
    <row r="75" s="107" customFormat="1" x14ac:dyDescent="0.25"/>
    <row r="76" s="107" customFormat="1" x14ac:dyDescent="0.25"/>
    <row r="77" s="107" customFormat="1" x14ac:dyDescent="0.25"/>
    <row r="78" s="107" customFormat="1" x14ac:dyDescent="0.25"/>
    <row r="79" s="107" customFormat="1" x14ac:dyDescent="0.25"/>
    <row r="80" s="107" customFormat="1" x14ac:dyDescent="0.25"/>
    <row r="81" s="107" customFormat="1" x14ac:dyDescent="0.25"/>
    <row r="82" s="107" customFormat="1" x14ac:dyDescent="0.25"/>
    <row r="83" s="107" customFormat="1" x14ac:dyDescent="0.25"/>
    <row r="84" s="107" customFormat="1" x14ac:dyDescent="0.25"/>
    <row r="85" s="107" customFormat="1" x14ac:dyDescent="0.25"/>
    <row r="86" s="107" customFormat="1" x14ac:dyDescent="0.25"/>
    <row r="87" s="107" customFormat="1" x14ac:dyDescent="0.25"/>
    <row r="88" s="107" customFormat="1" x14ac:dyDescent="0.25"/>
    <row r="89" s="107" customFormat="1" x14ac:dyDescent="0.25"/>
    <row r="90" s="107" customFormat="1" x14ac:dyDescent="0.25"/>
    <row r="91" s="107" customFormat="1" x14ac:dyDescent="0.25"/>
    <row r="92" s="107" customFormat="1" x14ac:dyDescent="0.25"/>
    <row r="93" s="107" customFormat="1" x14ac:dyDescent="0.25"/>
    <row r="94" s="107" customFormat="1" x14ac:dyDescent="0.25"/>
    <row r="95" s="107" customFormat="1" x14ac:dyDescent="0.25"/>
    <row r="96" s="107" customFormat="1" x14ac:dyDescent="0.25"/>
    <row r="97" s="107" customFormat="1" x14ac:dyDescent="0.25"/>
    <row r="98" s="107" customFormat="1" x14ac:dyDescent="0.25"/>
    <row r="99" s="107" customFormat="1" x14ac:dyDescent="0.25"/>
    <row r="100" s="107" customFormat="1" x14ac:dyDescent="0.25"/>
    <row r="101" s="107" customFormat="1" x14ac:dyDescent="0.25"/>
    <row r="102" s="107" customFormat="1" x14ac:dyDescent="0.25"/>
    <row r="103" s="107" customFormat="1" x14ac:dyDescent="0.25"/>
    <row r="104" s="107" customFormat="1" x14ac:dyDescent="0.25"/>
    <row r="105" s="107" customFormat="1" x14ac:dyDescent="0.25"/>
    <row r="106" s="107" customFormat="1" x14ac:dyDescent="0.25"/>
    <row r="107" s="107" customFormat="1" x14ac:dyDescent="0.25"/>
    <row r="108" s="107" customFormat="1" x14ac:dyDescent="0.25"/>
    <row r="109" s="107" customFormat="1" x14ac:dyDescent="0.25"/>
    <row r="110" s="107" customFormat="1" x14ac:dyDescent="0.25"/>
    <row r="111" s="107" customFormat="1" x14ac:dyDescent="0.25"/>
    <row r="112" s="107" customFormat="1" x14ac:dyDescent="0.25"/>
    <row r="113" s="107" customFormat="1" x14ac:dyDescent="0.25"/>
    <row r="114" s="107" customFormat="1" x14ac:dyDescent="0.25"/>
    <row r="115" s="107" customFormat="1" x14ac:dyDescent="0.25"/>
    <row r="116" s="107" customFormat="1" x14ac:dyDescent="0.25"/>
    <row r="117" s="107" customFormat="1" x14ac:dyDescent="0.25"/>
    <row r="118" s="107" customFormat="1" x14ac:dyDescent="0.25"/>
    <row r="119" s="107" customFormat="1" x14ac:dyDescent="0.25"/>
    <row r="120" s="107" customFormat="1" x14ac:dyDescent="0.25"/>
    <row r="121" s="107" customFormat="1" x14ac:dyDescent="0.25"/>
    <row r="122" s="107" customFormat="1" x14ac:dyDescent="0.25"/>
    <row r="123" s="107" customFormat="1" x14ac:dyDescent="0.25"/>
    <row r="124" s="107" customFormat="1" x14ac:dyDescent="0.25"/>
    <row r="125" s="107" customFormat="1" x14ac:dyDescent="0.25"/>
    <row r="126" s="107" customFormat="1" x14ac:dyDescent="0.25"/>
    <row r="127" s="107" customFormat="1" x14ac:dyDescent="0.25"/>
    <row r="128" s="107" customFormat="1" x14ac:dyDescent="0.25"/>
    <row r="129" s="107" customFormat="1" x14ac:dyDescent="0.25"/>
    <row r="130" s="107" customFormat="1" x14ac:dyDescent="0.25"/>
    <row r="131" s="107" customFormat="1" x14ac:dyDescent="0.25"/>
    <row r="132" s="107" customFormat="1" x14ac:dyDescent="0.25"/>
    <row r="133" s="107" customFormat="1" x14ac:dyDescent="0.25"/>
    <row r="134" s="107" customFormat="1" x14ac:dyDescent="0.25"/>
    <row r="135" s="107" customFormat="1" x14ac:dyDescent="0.25"/>
    <row r="136" s="107" customFormat="1" x14ac:dyDescent="0.25"/>
    <row r="137" s="107" customFormat="1" x14ac:dyDescent="0.25"/>
    <row r="138" s="107" customFormat="1" x14ac:dyDescent="0.25"/>
    <row r="139" s="107" customFormat="1" x14ac:dyDescent="0.25"/>
    <row r="140" s="107" customFormat="1" x14ac:dyDescent="0.25"/>
    <row r="141" s="107" customFormat="1" x14ac:dyDescent="0.25"/>
    <row r="142" s="107" customFormat="1" x14ac:dyDescent="0.25"/>
    <row r="143" s="107" customFormat="1" x14ac:dyDescent="0.25"/>
    <row r="144" s="107" customFormat="1" x14ac:dyDescent="0.25"/>
    <row r="145" s="107" customFormat="1" x14ac:dyDescent="0.25"/>
    <row r="146" s="107" customFormat="1" x14ac:dyDescent="0.25"/>
    <row r="147" s="107" customFormat="1" x14ac:dyDescent="0.25"/>
    <row r="148" s="107" customFormat="1" x14ac:dyDescent="0.25"/>
    <row r="149" s="107" customFormat="1" x14ac:dyDescent="0.25"/>
    <row r="150" s="107" customFormat="1" x14ac:dyDescent="0.25"/>
    <row r="151" s="107" customFormat="1" x14ac:dyDescent="0.25"/>
    <row r="152" s="107" customFormat="1" x14ac:dyDescent="0.25"/>
    <row r="153" s="107" customFormat="1" x14ac:dyDescent="0.25"/>
    <row r="154" s="107" customFormat="1" x14ac:dyDescent="0.25"/>
    <row r="155" s="107" customFormat="1" x14ac:dyDescent="0.25"/>
    <row r="156" s="107" customFormat="1" x14ac:dyDescent="0.25"/>
    <row r="157" s="107" customFormat="1" x14ac:dyDescent="0.25"/>
    <row r="158" s="107" customFormat="1" x14ac:dyDescent="0.25"/>
    <row r="159" s="107" customFormat="1" x14ac:dyDescent="0.25"/>
    <row r="160" s="107" customFormat="1" x14ac:dyDescent="0.25"/>
    <row r="161" s="107" customFormat="1" x14ac:dyDescent="0.25"/>
    <row r="162" s="107" customFormat="1" x14ac:dyDescent="0.25"/>
    <row r="163" s="107" customFormat="1" x14ac:dyDescent="0.25"/>
    <row r="164" s="107" customFormat="1" x14ac:dyDescent="0.25"/>
    <row r="165" s="107" customFormat="1" x14ac:dyDescent="0.25"/>
    <row r="166" s="107" customFormat="1" x14ac:dyDescent="0.25"/>
    <row r="167" s="107" customFormat="1" x14ac:dyDescent="0.25"/>
    <row r="168" s="107" customFormat="1" x14ac:dyDescent="0.25"/>
    <row r="169" s="107" customFormat="1" x14ac:dyDescent="0.25"/>
    <row r="170" s="107" customFormat="1" x14ac:dyDescent="0.25"/>
    <row r="171" s="107" customFormat="1" x14ac:dyDescent="0.25"/>
    <row r="172" s="107" customFormat="1" x14ac:dyDescent="0.25"/>
    <row r="173" s="107" customFormat="1" x14ac:dyDescent="0.25"/>
    <row r="174" s="107" customFormat="1" x14ac:dyDescent="0.25"/>
    <row r="175" s="107" customFormat="1" x14ac:dyDescent="0.25"/>
    <row r="176" s="107" customFormat="1" x14ac:dyDescent="0.25"/>
    <row r="177" s="107" customFormat="1" x14ac:dyDescent="0.25"/>
    <row r="178" s="107" customFormat="1" x14ac:dyDescent="0.25"/>
    <row r="179" s="107" customFormat="1" x14ac:dyDescent="0.25"/>
    <row r="180" s="107" customFormat="1" x14ac:dyDescent="0.25"/>
    <row r="181" s="107" customFormat="1" x14ac:dyDescent="0.25"/>
    <row r="182" s="107" customFormat="1" x14ac:dyDescent="0.25"/>
    <row r="183" s="107" customFormat="1" x14ac:dyDescent="0.25"/>
    <row r="184" s="107" customFormat="1" x14ac:dyDescent="0.25"/>
    <row r="185" s="107" customFormat="1" x14ac:dyDescent="0.25"/>
    <row r="186" s="107" customFormat="1" x14ac:dyDescent="0.25"/>
    <row r="187" s="107" customFormat="1" x14ac:dyDescent="0.25"/>
    <row r="188" s="107" customFormat="1" x14ac:dyDescent="0.25"/>
    <row r="189" s="107" customFormat="1" x14ac:dyDescent="0.25"/>
    <row r="190" s="107" customFormat="1" x14ac:dyDescent="0.25"/>
    <row r="191" s="107" customFormat="1" x14ac:dyDescent="0.25"/>
    <row r="192" s="107" customFormat="1" x14ac:dyDescent="0.25"/>
    <row r="193" s="107" customFormat="1" x14ac:dyDescent="0.25"/>
    <row r="194" s="107" customFormat="1" x14ac:dyDescent="0.25"/>
    <row r="195" s="107" customFormat="1" x14ac:dyDescent="0.25"/>
    <row r="196" s="107" customFormat="1" x14ac:dyDescent="0.25"/>
    <row r="197" s="107" customFormat="1" x14ac:dyDescent="0.25"/>
    <row r="198" s="107" customFormat="1" x14ac:dyDescent="0.25"/>
    <row r="199" s="107" customFormat="1" x14ac:dyDescent="0.25"/>
    <row r="200" s="107" customFormat="1" x14ac:dyDescent="0.25"/>
    <row r="201" s="107" customFormat="1" x14ac:dyDescent="0.25"/>
    <row r="202" s="107" customFormat="1" x14ac:dyDescent="0.25"/>
    <row r="203" s="107" customFormat="1" x14ac:dyDescent="0.25"/>
    <row r="204" s="107" customFormat="1" x14ac:dyDescent="0.25"/>
    <row r="205" s="107" customFormat="1" x14ac:dyDescent="0.25"/>
    <row r="206" s="107" customFormat="1" x14ac:dyDescent="0.25"/>
    <row r="207" s="107" customFormat="1" x14ac:dyDescent="0.25"/>
    <row r="208" s="107" customFormat="1" x14ac:dyDescent="0.25"/>
    <row r="209" s="107" customFormat="1" x14ac:dyDescent="0.25"/>
    <row r="210" s="107" customFormat="1" x14ac:dyDescent="0.25"/>
    <row r="211" s="107" customFormat="1" x14ac:dyDescent="0.25"/>
    <row r="212" s="107" customFormat="1" x14ac:dyDescent="0.25"/>
    <row r="213" s="107" customFormat="1" x14ac:dyDescent="0.25"/>
    <row r="214" s="107" customFormat="1" x14ac:dyDescent="0.25"/>
    <row r="215" s="107" customFormat="1" x14ac:dyDescent="0.25"/>
    <row r="216" s="107" customFormat="1" x14ac:dyDescent="0.25"/>
    <row r="217" s="107" customFormat="1" x14ac:dyDescent="0.25"/>
    <row r="218" s="107" customFormat="1" x14ac:dyDescent="0.25"/>
    <row r="219" s="107" customFormat="1" x14ac:dyDescent="0.25"/>
    <row r="220" s="107" customFormat="1" x14ac:dyDescent="0.25"/>
    <row r="221" s="107" customFormat="1" x14ac:dyDescent="0.25"/>
    <row r="222" s="107" customFormat="1" x14ac:dyDescent="0.25"/>
    <row r="223" s="107" customFormat="1" x14ac:dyDescent="0.25"/>
    <row r="224" s="107" customFormat="1" x14ac:dyDescent="0.25"/>
    <row r="225" s="107" customFormat="1" x14ac:dyDescent="0.25"/>
    <row r="226" s="107" customFormat="1" x14ac:dyDescent="0.25"/>
    <row r="227" s="107" customFormat="1" x14ac:dyDescent="0.25"/>
    <row r="228" s="107" customFormat="1" x14ac:dyDescent="0.25"/>
    <row r="229" s="107" customFormat="1" x14ac:dyDescent="0.25"/>
    <row r="230" s="107" customFormat="1" x14ac:dyDescent="0.25"/>
    <row r="231" s="107" customFormat="1" x14ac:dyDescent="0.25"/>
    <row r="232" s="107" customFormat="1" x14ac:dyDescent="0.25"/>
    <row r="233" s="107" customFormat="1" x14ac:dyDescent="0.25"/>
    <row r="234" s="107" customFormat="1" x14ac:dyDescent="0.25"/>
    <row r="235" s="107" customFormat="1" x14ac:dyDescent="0.25"/>
    <row r="236" s="107" customFormat="1" x14ac:dyDescent="0.25"/>
    <row r="237" s="107" customFormat="1" x14ac:dyDescent="0.25"/>
    <row r="238" s="107" customFormat="1" x14ac:dyDescent="0.25"/>
    <row r="239" s="107" customFormat="1" x14ac:dyDescent="0.25"/>
    <row r="240" s="107" customFormat="1" x14ac:dyDescent="0.25"/>
    <row r="241" s="107" customFormat="1" x14ac:dyDescent="0.25"/>
    <row r="242" s="107" customFormat="1" x14ac:dyDescent="0.25"/>
    <row r="243" s="107" customFormat="1" x14ac:dyDescent="0.25"/>
    <row r="244" s="107" customFormat="1" x14ac:dyDescent="0.25"/>
    <row r="245" s="107" customFormat="1" x14ac:dyDescent="0.25"/>
    <row r="246" s="107" customFormat="1" x14ac:dyDescent="0.25"/>
    <row r="247" s="107" customFormat="1" x14ac:dyDescent="0.25"/>
    <row r="248" s="107" customFormat="1" x14ac:dyDescent="0.25"/>
    <row r="249" s="107" customFormat="1" x14ac:dyDescent="0.25"/>
    <row r="250" s="107" customFormat="1" x14ac:dyDescent="0.25"/>
    <row r="251" s="107" customFormat="1" x14ac:dyDescent="0.25"/>
    <row r="252" s="107" customFormat="1" x14ac:dyDescent="0.25"/>
    <row r="253" s="107" customFormat="1" x14ac:dyDescent="0.25"/>
    <row r="254" s="107" customFormat="1" x14ac:dyDescent="0.25"/>
    <row r="255" s="107" customFormat="1" x14ac:dyDescent="0.25"/>
    <row r="256" s="107" customFormat="1" x14ac:dyDescent="0.25"/>
    <row r="257" s="107" customFormat="1" x14ac:dyDescent="0.25"/>
    <row r="258" s="107" customFormat="1" x14ac:dyDescent="0.25"/>
    <row r="259" s="107" customFormat="1" x14ac:dyDescent="0.25"/>
    <row r="260" s="107" customFormat="1" x14ac:dyDescent="0.25"/>
    <row r="261" s="107" customFormat="1" x14ac:dyDescent="0.25"/>
    <row r="262" s="107" customFormat="1" x14ac:dyDescent="0.25"/>
    <row r="263" s="107" customFormat="1" x14ac:dyDescent="0.25"/>
    <row r="264" s="107" customFormat="1" x14ac:dyDescent="0.25"/>
    <row r="265" s="107" customFormat="1" x14ac:dyDescent="0.25"/>
    <row r="266" s="107" customFormat="1" x14ac:dyDescent="0.25"/>
    <row r="267" s="107" customFormat="1" x14ac:dyDescent="0.25"/>
    <row r="268" s="107" customFormat="1" x14ac:dyDescent="0.25"/>
    <row r="269" s="107" customFormat="1" x14ac:dyDescent="0.25"/>
    <row r="270" s="107" customFormat="1" x14ac:dyDescent="0.25"/>
    <row r="271" s="107" customFormat="1" x14ac:dyDescent="0.25"/>
    <row r="272" s="107" customFormat="1" x14ac:dyDescent="0.25"/>
    <row r="273" s="107" customFormat="1" x14ac:dyDescent="0.25"/>
  </sheetData>
  <mergeCells count="77">
    <mergeCell ref="D25:D27"/>
    <mergeCell ref="E21:E22"/>
    <mergeCell ref="F21:F22"/>
    <mergeCell ref="M23:M24"/>
    <mergeCell ref="N23:N24"/>
    <mergeCell ref="Q21:Q22"/>
    <mergeCell ref="A16:A33"/>
    <mergeCell ref="B34:B35"/>
    <mergeCell ref="C34:C35"/>
    <mergeCell ref="D34:D35"/>
    <mergeCell ref="A34:A36"/>
    <mergeCell ref="B21:B22"/>
    <mergeCell ref="C21:C22"/>
    <mergeCell ref="D21:D22"/>
    <mergeCell ref="C16:C17"/>
    <mergeCell ref="O23:O24"/>
    <mergeCell ref="L21:L22"/>
    <mergeCell ref="M21:M22"/>
    <mergeCell ref="N21:N22"/>
    <mergeCell ref="O21:O22"/>
    <mergeCell ref="P21:P22"/>
    <mergeCell ref="L23:L24"/>
    <mergeCell ref="G21:G22"/>
    <mergeCell ref="H21:H22"/>
    <mergeCell ref="I21:I22"/>
    <mergeCell ref="J21:J22"/>
    <mergeCell ref="K21:K22"/>
    <mergeCell ref="P23:P24"/>
    <mergeCell ref="Q23:Q24"/>
    <mergeCell ref="K16:K17"/>
    <mergeCell ref="L16:L17"/>
    <mergeCell ref="F23:F24"/>
    <mergeCell ref="G23:G24"/>
    <mergeCell ref="H23:H24"/>
    <mergeCell ref="I23:I24"/>
    <mergeCell ref="J23:J24"/>
    <mergeCell ref="K23:K24"/>
    <mergeCell ref="D13:D15"/>
    <mergeCell ref="I13:K13"/>
    <mergeCell ref="I14:K14"/>
    <mergeCell ref="I18:K18"/>
    <mergeCell ref="E16:E17"/>
    <mergeCell ref="B16:B17"/>
    <mergeCell ref="F16:F17"/>
    <mergeCell ref="G16:G17"/>
    <mergeCell ref="A5:Q5"/>
    <mergeCell ref="A6:C6"/>
    <mergeCell ref="I6:J6"/>
    <mergeCell ref="K6:L6"/>
    <mergeCell ref="D6:E6"/>
    <mergeCell ref="D8:D12"/>
    <mergeCell ref="D28:D29"/>
    <mergeCell ref="E28:E29"/>
    <mergeCell ref="B28:B29"/>
    <mergeCell ref="D30:D31"/>
    <mergeCell ref="N37:O37"/>
    <mergeCell ref="P37:Q37"/>
    <mergeCell ref="I16:I17"/>
    <mergeCell ref="J16:J17"/>
    <mergeCell ref="M6:Q6"/>
    <mergeCell ref="I37:L37"/>
    <mergeCell ref="B23:B24"/>
    <mergeCell ref="C23:C24"/>
    <mergeCell ref="D23:D24"/>
    <mergeCell ref="E23:E24"/>
    <mergeCell ref="E34:E35"/>
    <mergeCell ref="C28:C29"/>
    <mergeCell ref="A1:D3"/>
    <mergeCell ref="D16:D19"/>
    <mergeCell ref="A8:A15"/>
    <mergeCell ref="A4:Q4"/>
    <mergeCell ref="E1:P1"/>
    <mergeCell ref="E2:P3"/>
    <mergeCell ref="I8:K8"/>
    <mergeCell ref="C9:C11"/>
    <mergeCell ref="B9:B11"/>
    <mergeCell ref="H16:H17"/>
  </mergeCells>
  <conditionalFormatting sqref="O25:O36 O8:O21 O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Normal="100" workbookViewId="0">
      <selection activeCell="H36" sqref="H36"/>
    </sheetView>
  </sheetViews>
  <sheetFormatPr baseColWidth="10" defaultColWidth="11.42578125" defaultRowHeight="12" x14ac:dyDescent="0.2"/>
  <cols>
    <col min="1" max="1" width="21" style="203" customWidth="1"/>
    <col min="2" max="2" width="17.42578125" style="203" customWidth="1"/>
    <col min="3" max="3" width="15.7109375" style="203" customWidth="1"/>
    <col min="4" max="4" width="13" style="203" customWidth="1"/>
    <col min="5" max="5" width="19.42578125" style="203" customWidth="1"/>
    <col min="6" max="6" width="20.85546875" style="203" customWidth="1"/>
    <col min="7" max="7" width="27.85546875" style="203" customWidth="1"/>
    <col min="8" max="8" width="21.28515625" style="203" customWidth="1"/>
    <col min="9" max="11" width="11.42578125" style="204"/>
    <col min="12" max="12" width="16.140625" style="204" customWidth="1"/>
    <col min="13" max="13" width="16.42578125" style="203" customWidth="1"/>
    <col min="14" max="14" width="19.140625" style="203" customWidth="1"/>
    <col min="15" max="15" width="18.85546875" style="203" customWidth="1"/>
    <col min="16" max="16" width="17.42578125" style="203" customWidth="1"/>
    <col min="17" max="17" width="24" style="203" customWidth="1"/>
    <col min="18" max="18" width="20.140625" style="203" customWidth="1"/>
    <col min="19" max="16384" width="11.42578125" style="203"/>
  </cols>
  <sheetData>
    <row r="1" spans="1:18" x14ac:dyDescent="0.2">
      <c r="A1" s="105"/>
      <c r="B1" s="104"/>
      <c r="C1" s="104"/>
      <c r="D1" s="103"/>
      <c r="E1" s="102" t="s">
        <v>125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0"/>
      <c r="Q1" s="99" t="s">
        <v>1015</v>
      </c>
    </row>
    <row r="2" spans="1:18" x14ac:dyDescent="0.2">
      <c r="A2" s="98"/>
      <c r="B2" s="97"/>
      <c r="C2" s="97"/>
      <c r="D2" s="96"/>
      <c r="E2" s="95" t="s">
        <v>124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3"/>
      <c r="Q2" s="92" t="s">
        <v>123</v>
      </c>
    </row>
    <row r="3" spans="1:18" ht="35.25" customHeight="1" thickBot="1" x14ac:dyDescent="0.25">
      <c r="A3" s="91"/>
      <c r="B3" s="90"/>
      <c r="C3" s="90"/>
      <c r="D3" s="89"/>
      <c r="E3" s="88"/>
      <c r="F3" s="87"/>
      <c r="G3" s="87"/>
      <c r="H3" s="87"/>
      <c r="I3" s="87"/>
      <c r="J3" s="87"/>
      <c r="K3" s="87"/>
      <c r="L3" s="87"/>
      <c r="M3" s="87"/>
      <c r="N3" s="87"/>
      <c r="O3" s="87"/>
      <c r="P3" s="86"/>
      <c r="Q3" s="85" t="s">
        <v>1016</v>
      </c>
    </row>
    <row r="4" spans="1:18" x14ac:dyDescent="0.2">
      <c r="A4" s="288" t="s">
        <v>334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8" x14ac:dyDescent="0.2">
      <c r="A5" s="284" t="s">
        <v>121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</row>
    <row r="6" spans="1:18" ht="15" customHeight="1" x14ac:dyDescent="0.2">
      <c r="A6" s="284" t="s">
        <v>120</v>
      </c>
      <c r="B6" s="284"/>
      <c r="C6" s="284"/>
      <c r="D6" s="286">
        <v>44608</v>
      </c>
      <c r="E6" s="281"/>
      <c r="F6" s="278" t="s">
        <v>119</v>
      </c>
      <c r="G6" s="278" t="s">
        <v>333</v>
      </c>
      <c r="H6" s="278" t="s">
        <v>117</v>
      </c>
      <c r="I6" s="285">
        <v>44609</v>
      </c>
      <c r="J6" s="284"/>
      <c r="K6" s="284" t="s">
        <v>116</v>
      </c>
      <c r="L6" s="284"/>
      <c r="M6" s="283" t="s">
        <v>115</v>
      </c>
      <c r="N6" s="282"/>
      <c r="O6" s="282"/>
      <c r="P6" s="282"/>
      <c r="Q6" s="281"/>
    </row>
    <row r="7" spans="1:18" ht="84" x14ac:dyDescent="0.2">
      <c r="A7" s="280" t="s">
        <v>332</v>
      </c>
      <c r="B7" s="280" t="s">
        <v>113</v>
      </c>
      <c r="C7" s="280" t="s">
        <v>331</v>
      </c>
      <c r="D7" s="280" t="s">
        <v>330</v>
      </c>
      <c r="E7" s="280" t="s">
        <v>329</v>
      </c>
      <c r="F7" s="280" t="s">
        <v>328</v>
      </c>
      <c r="G7" s="279" t="s">
        <v>108</v>
      </c>
      <c r="H7" s="280" t="s">
        <v>327</v>
      </c>
      <c r="I7" s="279" t="s">
        <v>106</v>
      </c>
      <c r="J7" s="279" t="s">
        <v>105</v>
      </c>
      <c r="K7" s="279" t="s">
        <v>104</v>
      </c>
      <c r="L7" s="279" t="s">
        <v>326</v>
      </c>
      <c r="M7" s="279" t="s">
        <v>102</v>
      </c>
      <c r="N7" s="279" t="s">
        <v>325</v>
      </c>
      <c r="O7" s="279" t="s">
        <v>100</v>
      </c>
      <c r="P7" s="279" t="s">
        <v>99</v>
      </c>
      <c r="Q7" s="278" t="s">
        <v>98</v>
      </c>
      <c r="R7" s="405" t="s">
        <v>491</v>
      </c>
    </row>
    <row r="8" spans="1:18" ht="69" customHeight="1" x14ac:dyDescent="0.2">
      <c r="A8" s="234" t="s">
        <v>324</v>
      </c>
      <c r="B8" s="246" t="s">
        <v>323</v>
      </c>
      <c r="C8" s="226" t="s">
        <v>322</v>
      </c>
      <c r="D8" s="226" t="s">
        <v>321</v>
      </c>
      <c r="E8" s="274" t="s">
        <v>320</v>
      </c>
      <c r="F8" s="274" t="s">
        <v>319</v>
      </c>
      <c r="G8" s="277" t="s">
        <v>318</v>
      </c>
      <c r="H8" s="274" t="s">
        <v>317</v>
      </c>
      <c r="I8" s="271">
        <v>1</v>
      </c>
      <c r="J8" s="271">
        <v>1</v>
      </c>
      <c r="K8" s="271">
        <v>1</v>
      </c>
      <c r="L8" s="272" t="s">
        <v>81</v>
      </c>
      <c r="M8" s="231"/>
      <c r="N8" s="271"/>
      <c r="O8" s="232"/>
      <c r="P8" s="271"/>
      <c r="Q8" s="270"/>
      <c r="R8" s="269"/>
    </row>
    <row r="9" spans="1:18" ht="40.5" customHeight="1" x14ac:dyDescent="0.2">
      <c r="A9" s="228"/>
      <c r="B9" s="246"/>
      <c r="C9" s="225"/>
      <c r="D9" s="225"/>
      <c r="E9" s="274"/>
      <c r="F9" s="276"/>
      <c r="G9" s="275"/>
      <c r="H9" s="274"/>
      <c r="I9" s="272"/>
      <c r="J9" s="272"/>
      <c r="K9" s="272"/>
      <c r="L9" s="272"/>
      <c r="M9" s="273"/>
      <c r="N9" s="272"/>
      <c r="O9" s="222"/>
      <c r="P9" s="271"/>
      <c r="Q9" s="270"/>
      <c r="R9" s="269"/>
    </row>
    <row r="10" spans="1:18" ht="131.25" customHeight="1" x14ac:dyDescent="0.2">
      <c r="A10" s="228"/>
      <c r="B10" s="246"/>
      <c r="C10" s="225"/>
      <c r="D10" s="225"/>
      <c r="E10" s="268" t="s">
        <v>316</v>
      </c>
      <c r="F10" s="266" t="s">
        <v>315</v>
      </c>
      <c r="G10" s="267" t="s">
        <v>314</v>
      </c>
      <c r="H10" s="266" t="s">
        <v>309</v>
      </c>
      <c r="I10" s="240" t="s">
        <v>313</v>
      </c>
      <c r="J10" s="240" t="s">
        <v>23</v>
      </c>
      <c r="K10" s="240">
        <v>1</v>
      </c>
      <c r="L10" s="251" t="s">
        <v>4</v>
      </c>
      <c r="M10" s="264"/>
      <c r="N10" s="240"/>
      <c r="O10" s="239"/>
      <c r="P10" s="238"/>
      <c r="Q10" s="263"/>
      <c r="R10" s="229"/>
    </row>
    <row r="11" spans="1:18" ht="75" customHeight="1" x14ac:dyDescent="0.2">
      <c r="A11" s="228"/>
      <c r="B11" s="246"/>
      <c r="C11" s="225"/>
      <c r="D11" s="225"/>
      <c r="E11" s="243" t="s">
        <v>312</v>
      </c>
      <c r="F11" s="252" t="s">
        <v>311</v>
      </c>
      <c r="G11" s="265" t="s">
        <v>310</v>
      </c>
      <c r="H11" s="252" t="s">
        <v>309</v>
      </c>
      <c r="I11" s="240" t="s">
        <v>23</v>
      </c>
      <c r="J11" s="240" t="s">
        <v>23</v>
      </c>
      <c r="K11" s="260">
        <v>2</v>
      </c>
      <c r="L11" s="251" t="s">
        <v>4</v>
      </c>
      <c r="M11" s="264"/>
      <c r="N11" s="240"/>
      <c r="O11" s="239"/>
      <c r="P11" s="238"/>
      <c r="Q11" s="263"/>
      <c r="R11" s="229"/>
    </row>
    <row r="12" spans="1:18" ht="85.5" customHeight="1" x14ac:dyDescent="0.2">
      <c r="A12" s="228"/>
      <c r="B12" s="228"/>
      <c r="C12" s="225"/>
      <c r="D12" s="257"/>
      <c r="E12" s="258" t="s">
        <v>308</v>
      </c>
      <c r="F12" s="252" t="s">
        <v>307</v>
      </c>
      <c r="G12" s="248" t="s">
        <v>306</v>
      </c>
      <c r="H12" s="252" t="s">
        <v>265</v>
      </c>
      <c r="I12" s="262" t="s">
        <v>23</v>
      </c>
      <c r="J12" s="240" t="s">
        <v>23</v>
      </c>
      <c r="K12" s="240">
        <v>1</v>
      </c>
      <c r="L12" s="242" t="s">
        <v>4</v>
      </c>
      <c r="M12" s="241"/>
      <c r="N12" s="240"/>
      <c r="O12" s="239"/>
      <c r="P12" s="238"/>
      <c r="Q12" s="255"/>
      <c r="R12" s="229"/>
    </row>
    <row r="13" spans="1:18" ht="76.5" customHeight="1" x14ac:dyDescent="0.2">
      <c r="A13" s="228"/>
      <c r="B13" s="228"/>
      <c r="C13" s="225"/>
      <c r="D13" s="257"/>
      <c r="E13" s="261" t="s">
        <v>305</v>
      </c>
      <c r="F13" s="243" t="s">
        <v>304</v>
      </c>
      <c r="G13" s="252" t="s">
        <v>300</v>
      </c>
      <c r="H13" s="252" t="s">
        <v>303</v>
      </c>
      <c r="I13" s="251" t="s">
        <v>23</v>
      </c>
      <c r="J13" s="251" t="s">
        <v>23</v>
      </c>
      <c r="K13" s="240">
        <v>0.9</v>
      </c>
      <c r="L13" s="242" t="s">
        <v>4</v>
      </c>
      <c r="M13" s="241"/>
      <c r="N13" s="240"/>
      <c r="O13" s="239"/>
      <c r="P13" s="238"/>
      <c r="Q13" s="255"/>
      <c r="R13" s="229"/>
    </row>
    <row r="14" spans="1:18" ht="46.5" customHeight="1" x14ac:dyDescent="0.2">
      <c r="A14" s="228"/>
      <c r="B14" s="228"/>
      <c r="C14" s="225"/>
      <c r="D14" s="257"/>
      <c r="E14" s="243" t="s">
        <v>302</v>
      </c>
      <c r="F14" s="243" t="s">
        <v>301</v>
      </c>
      <c r="G14" s="252" t="s">
        <v>300</v>
      </c>
      <c r="H14" s="258" t="s">
        <v>300</v>
      </c>
      <c r="I14" s="240" t="s">
        <v>23</v>
      </c>
      <c r="J14" s="260">
        <v>1</v>
      </c>
      <c r="K14" s="260">
        <v>4</v>
      </c>
      <c r="L14" s="242" t="s">
        <v>36</v>
      </c>
      <c r="M14" s="241"/>
      <c r="N14" s="240"/>
      <c r="O14" s="239"/>
      <c r="P14" s="238"/>
      <c r="Q14" s="255"/>
      <c r="R14" s="229"/>
    </row>
    <row r="15" spans="1:18" ht="75.95" customHeight="1" x14ac:dyDescent="0.2">
      <c r="A15" s="228"/>
      <c r="B15" s="228"/>
      <c r="C15" s="225"/>
      <c r="D15" s="257"/>
      <c r="E15" s="234" t="s">
        <v>299</v>
      </c>
      <c r="F15" s="243" t="s">
        <v>298</v>
      </c>
      <c r="G15" s="252" t="s">
        <v>297</v>
      </c>
      <c r="H15" s="258" t="s">
        <v>296</v>
      </c>
      <c r="I15" s="240" t="s">
        <v>23</v>
      </c>
      <c r="J15" s="240">
        <v>1</v>
      </c>
      <c r="K15" s="240">
        <v>1</v>
      </c>
      <c r="L15" s="242" t="s">
        <v>36</v>
      </c>
      <c r="M15" s="241"/>
      <c r="N15" s="240"/>
      <c r="O15" s="239"/>
      <c r="P15" s="238"/>
      <c r="Q15" s="255"/>
      <c r="R15" s="229"/>
    </row>
    <row r="16" spans="1:18" ht="48" x14ac:dyDescent="0.2">
      <c r="A16" s="228"/>
      <c r="B16" s="228"/>
      <c r="C16" s="225"/>
      <c r="D16" s="257"/>
      <c r="E16" s="224"/>
      <c r="F16" s="243" t="s">
        <v>295</v>
      </c>
      <c r="G16" s="259" t="s">
        <v>294</v>
      </c>
      <c r="H16" s="258" t="s">
        <v>293</v>
      </c>
      <c r="I16" s="240" t="s">
        <v>23</v>
      </c>
      <c r="J16" s="240">
        <v>1</v>
      </c>
      <c r="K16" s="240">
        <v>1</v>
      </c>
      <c r="L16" s="242" t="s">
        <v>36</v>
      </c>
      <c r="M16" s="241"/>
      <c r="N16" s="240"/>
      <c r="O16" s="239"/>
      <c r="P16" s="238"/>
      <c r="Q16" s="255"/>
      <c r="R16" s="229"/>
    </row>
    <row r="17" spans="1:18" ht="50.25" customHeight="1" x14ac:dyDescent="0.2">
      <c r="A17" s="228"/>
      <c r="B17" s="228"/>
      <c r="C17" s="225"/>
      <c r="D17" s="257"/>
      <c r="E17" s="256" t="s">
        <v>292</v>
      </c>
      <c r="F17" s="243" t="s">
        <v>291</v>
      </c>
      <c r="G17" s="252" t="s">
        <v>290</v>
      </c>
      <c r="H17" s="243" t="s">
        <v>289</v>
      </c>
      <c r="I17" s="251" t="s">
        <v>23</v>
      </c>
      <c r="J17" s="251" t="s">
        <v>23</v>
      </c>
      <c r="K17" s="240">
        <v>1</v>
      </c>
      <c r="L17" s="251" t="s">
        <v>13</v>
      </c>
      <c r="M17" s="241"/>
      <c r="N17" s="240"/>
      <c r="O17" s="239"/>
      <c r="P17" s="238"/>
      <c r="Q17" s="255"/>
      <c r="R17" s="229"/>
    </row>
    <row r="18" spans="1:18" ht="48" x14ac:dyDescent="0.2">
      <c r="A18" s="228"/>
      <c r="B18" s="228"/>
      <c r="C18" s="254"/>
      <c r="D18" s="253"/>
      <c r="E18" s="243" t="s">
        <v>288</v>
      </c>
      <c r="F18" s="243" t="s">
        <v>287</v>
      </c>
      <c r="G18" s="252" t="s">
        <v>286</v>
      </c>
      <c r="H18" s="243" t="s">
        <v>285</v>
      </c>
      <c r="I18" s="251" t="s">
        <v>23</v>
      </c>
      <c r="J18" s="240">
        <v>1</v>
      </c>
      <c r="K18" s="240">
        <v>1</v>
      </c>
      <c r="L18" s="251" t="s">
        <v>36</v>
      </c>
      <c r="M18" s="241"/>
      <c r="N18" s="240"/>
      <c r="O18" s="239"/>
      <c r="P18" s="238"/>
      <c r="Q18" s="237"/>
      <c r="R18" s="219"/>
    </row>
    <row r="19" spans="1:18" ht="76.5" customHeight="1" x14ac:dyDescent="0.2">
      <c r="A19" s="228"/>
      <c r="B19" s="228"/>
      <c r="C19" s="226" t="s">
        <v>284</v>
      </c>
      <c r="D19" s="246" t="s">
        <v>283</v>
      </c>
      <c r="E19" s="250" t="s">
        <v>282</v>
      </c>
      <c r="F19" s="243" t="s">
        <v>281</v>
      </c>
      <c r="G19" s="249" t="s">
        <v>280</v>
      </c>
      <c r="H19" s="243" t="s">
        <v>276</v>
      </c>
      <c r="I19" s="240">
        <v>1</v>
      </c>
      <c r="J19" s="240">
        <v>1</v>
      </c>
      <c r="K19" s="240">
        <v>1</v>
      </c>
      <c r="L19" s="242" t="s">
        <v>81</v>
      </c>
      <c r="M19" s="241"/>
      <c r="N19" s="240"/>
      <c r="O19" s="239"/>
      <c r="P19" s="238"/>
      <c r="Q19" s="237"/>
      <c r="R19" s="219"/>
    </row>
    <row r="20" spans="1:18" ht="60" customHeight="1" x14ac:dyDescent="0.2">
      <c r="A20" s="228"/>
      <c r="B20" s="228"/>
      <c r="C20" s="225"/>
      <c r="D20" s="246"/>
      <c r="E20" s="248" t="s">
        <v>279</v>
      </c>
      <c r="F20" s="243" t="s">
        <v>278</v>
      </c>
      <c r="G20" s="247" t="s">
        <v>277</v>
      </c>
      <c r="H20" s="243" t="s">
        <v>276</v>
      </c>
      <c r="I20" s="240">
        <v>1</v>
      </c>
      <c r="J20" s="240">
        <v>1</v>
      </c>
      <c r="K20" s="240">
        <v>1</v>
      </c>
      <c r="L20" s="242" t="s">
        <v>81</v>
      </c>
      <c r="M20" s="241"/>
      <c r="N20" s="240"/>
      <c r="O20" s="239"/>
      <c r="P20" s="238"/>
      <c r="Q20" s="237"/>
      <c r="R20" s="219"/>
    </row>
    <row r="21" spans="1:18" ht="55.5" customHeight="1" x14ac:dyDescent="0.2">
      <c r="A21" s="228"/>
      <c r="B21" s="224"/>
      <c r="C21" s="225"/>
      <c r="D21" s="246"/>
      <c r="E21" s="245" t="s">
        <v>275</v>
      </c>
      <c r="F21" s="243" t="s">
        <v>274</v>
      </c>
      <c r="G21" s="244" t="s">
        <v>273</v>
      </c>
      <c r="H21" s="243" t="s">
        <v>272</v>
      </c>
      <c r="I21" s="240">
        <v>1</v>
      </c>
      <c r="J21" s="240">
        <v>1</v>
      </c>
      <c r="K21" s="240">
        <v>1</v>
      </c>
      <c r="L21" s="242" t="s">
        <v>81</v>
      </c>
      <c r="M21" s="241"/>
      <c r="N21" s="240"/>
      <c r="O21" s="239"/>
      <c r="P21" s="238"/>
      <c r="Q21" s="237"/>
      <c r="R21" s="219"/>
    </row>
    <row r="22" spans="1:18" ht="27" customHeight="1" x14ac:dyDescent="0.2">
      <c r="A22" s="228"/>
      <c r="B22" s="236" t="s">
        <v>271</v>
      </c>
      <c r="C22" s="235" t="s">
        <v>270</v>
      </c>
      <c r="D22" s="226" t="s">
        <v>269</v>
      </c>
      <c r="E22" s="234" t="s">
        <v>268</v>
      </c>
      <c r="F22" s="234" t="s">
        <v>267</v>
      </c>
      <c r="G22" s="234" t="s">
        <v>266</v>
      </c>
      <c r="H22" s="234" t="s">
        <v>265</v>
      </c>
      <c r="I22" s="231" t="s">
        <v>23</v>
      </c>
      <c r="J22" s="231">
        <f>+K22/4</f>
        <v>2.5000000000000001E-2</v>
      </c>
      <c r="K22" s="231">
        <v>0.1</v>
      </c>
      <c r="L22" s="230" t="s">
        <v>36</v>
      </c>
      <c r="M22" s="233"/>
      <c r="N22" s="231"/>
      <c r="O22" s="232"/>
      <c r="P22" s="231"/>
      <c r="Q22" s="230"/>
      <c r="R22" s="229"/>
    </row>
    <row r="23" spans="1:18" ht="102.95" customHeight="1" x14ac:dyDescent="0.2">
      <c r="A23" s="228"/>
      <c r="B23" s="227"/>
      <c r="C23" s="226"/>
      <c r="D23" s="225"/>
      <c r="E23" s="224"/>
      <c r="F23" s="224"/>
      <c r="G23" s="224"/>
      <c r="H23" s="224"/>
      <c r="I23" s="221"/>
      <c r="J23" s="221"/>
      <c r="K23" s="221"/>
      <c r="L23" s="220"/>
      <c r="M23" s="223"/>
      <c r="N23" s="221"/>
      <c r="O23" s="222"/>
      <c r="P23" s="221"/>
      <c r="Q23" s="220"/>
      <c r="R23" s="219"/>
    </row>
    <row r="24" spans="1:18" ht="15.75" customHeight="1" thickBot="1" x14ac:dyDescent="0.25">
      <c r="A24" s="218" t="s">
        <v>2</v>
      </c>
      <c r="B24" s="218"/>
      <c r="C24" s="217">
        <v>14</v>
      </c>
      <c r="D24" s="216"/>
      <c r="E24" s="210"/>
      <c r="F24" s="210"/>
      <c r="G24" s="215"/>
      <c r="H24" s="214" t="s">
        <v>1</v>
      </c>
      <c r="I24" s="213">
        <f>+COUNTIF(O8:O23,GESTEP(1))</f>
        <v>0</v>
      </c>
      <c r="J24" s="212"/>
      <c r="K24" s="212"/>
      <c r="L24" s="211"/>
      <c r="M24" s="210"/>
      <c r="N24" s="209" t="s">
        <v>0</v>
      </c>
      <c r="O24" s="207"/>
      <c r="P24" s="208" t="e">
        <f>+AVERAGE(O8:O23)</f>
        <v>#DIV/0!</v>
      </c>
      <c r="Q24" s="207"/>
    </row>
    <row r="27" spans="1:18" x14ac:dyDescent="0.2">
      <c r="L27" s="206"/>
    </row>
    <row r="29" spans="1:18" x14ac:dyDescent="0.2">
      <c r="N29" s="205"/>
    </row>
  </sheetData>
  <mergeCells count="54">
    <mergeCell ref="F22:F23"/>
    <mergeCell ref="G22:G23"/>
    <mergeCell ref="H22:H23"/>
    <mergeCell ref="N22:N23"/>
    <mergeCell ref="O22:O23"/>
    <mergeCell ref="I22:I23"/>
    <mergeCell ref="J22:J23"/>
    <mergeCell ref="K22:K23"/>
    <mergeCell ref="L22:L23"/>
    <mergeCell ref="M22:M23"/>
    <mergeCell ref="R8:R9"/>
    <mergeCell ref="N24:O24"/>
    <mergeCell ref="P24:Q24"/>
    <mergeCell ref="I24:L24"/>
    <mergeCell ref="O8:O9"/>
    <mergeCell ref="P8:P9"/>
    <mergeCell ref="Q8:Q9"/>
    <mergeCell ref="P22:P23"/>
    <mergeCell ref="Q22:Q23"/>
    <mergeCell ref="H8:H9"/>
    <mergeCell ref="I8:I9"/>
    <mergeCell ref="M8:M9"/>
    <mergeCell ref="N8:N9"/>
    <mergeCell ref="J8:J9"/>
    <mergeCell ref="K8:K9"/>
    <mergeCell ref="A6:C6"/>
    <mergeCell ref="D6:E6"/>
    <mergeCell ref="B22:B23"/>
    <mergeCell ref="E22:E23"/>
    <mergeCell ref="D19:D21"/>
    <mergeCell ref="B12:B21"/>
    <mergeCell ref="C12:C18"/>
    <mergeCell ref="D12:D18"/>
    <mergeCell ref="C19:C21"/>
    <mergeCell ref="L8:L9"/>
    <mergeCell ref="A8:A23"/>
    <mergeCell ref="B8:B11"/>
    <mergeCell ref="C8:C11"/>
    <mergeCell ref="D8:D11"/>
    <mergeCell ref="E8:E9"/>
    <mergeCell ref="C22:C23"/>
    <mergeCell ref="D22:D23"/>
    <mergeCell ref="E15:E16"/>
    <mergeCell ref="G8:G9"/>
    <mergeCell ref="M6:Q6"/>
    <mergeCell ref="F8:F9"/>
    <mergeCell ref="A24:B24"/>
    <mergeCell ref="A1:D3"/>
    <mergeCell ref="E1:P1"/>
    <mergeCell ref="E2:P3"/>
    <mergeCell ref="A4:Q4"/>
    <mergeCell ref="A5:Q5"/>
    <mergeCell ref="I6:J6"/>
    <mergeCell ref="K6:L6"/>
  </mergeCells>
  <conditionalFormatting sqref="O8 O10:O22">
    <cfRule type="containsText" dxfId="52" priority="1" operator="containsText" text="CUMPLE">
      <formula>NOT(ISERROR(SEARCH("CUMPLE",O8)))</formula>
    </cfRule>
  </conditionalFormatting>
  <conditionalFormatting sqref="O10:O22 O8">
    <cfRule type="containsText" dxfId="51" priority="2" operator="containsText" text="NO_CUMPLE">
      <formula>NOT(ISERROR(SEARCH("NO_CUMPLE",O8)))</formula>
    </cfRule>
    <cfRule type="cellIs" dxfId="50" priority="3" operator="greaterThan">
      <formula>111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F4" zoomScale="110" zoomScaleNormal="110" workbookViewId="0">
      <selection activeCell="M6" sqref="M6:Q6"/>
    </sheetView>
  </sheetViews>
  <sheetFormatPr baseColWidth="10" defaultRowHeight="15" x14ac:dyDescent="0.25"/>
  <cols>
    <col min="1" max="1" width="15.85546875" customWidth="1"/>
    <col min="3" max="3" width="15.7109375" customWidth="1"/>
    <col min="4" max="4" width="24.140625" customWidth="1"/>
    <col min="5" max="5" width="37.28515625" customWidth="1"/>
    <col min="6" max="6" width="22.5703125" customWidth="1"/>
    <col min="7" max="7" width="29.140625" customWidth="1"/>
    <col min="8" max="8" width="31.28515625" customWidth="1"/>
    <col min="9" max="9" width="15.5703125" customWidth="1"/>
    <col min="12" max="12" width="15.42578125" customWidth="1"/>
    <col min="13" max="13" width="14.85546875" customWidth="1"/>
    <col min="14" max="14" width="14.42578125" customWidth="1"/>
    <col min="15" max="15" width="13.5703125" customWidth="1"/>
    <col min="16" max="16" width="14.140625" customWidth="1"/>
    <col min="17" max="17" width="20" customWidth="1"/>
    <col min="18" max="18" width="16.85546875" customWidth="1"/>
  </cols>
  <sheetData>
    <row r="1" spans="1:18" x14ac:dyDescent="0.25">
      <c r="A1" s="105"/>
      <c r="B1" s="104"/>
      <c r="C1" s="104"/>
      <c r="D1" s="103"/>
      <c r="E1" s="102" t="s">
        <v>125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0"/>
      <c r="Q1" s="99" t="s">
        <v>1015</v>
      </c>
    </row>
    <row r="2" spans="1:18" x14ac:dyDescent="0.25">
      <c r="A2" s="98"/>
      <c r="B2" s="97"/>
      <c r="C2" s="97"/>
      <c r="D2" s="96"/>
      <c r="E2" s="95" t="s">
        <v>124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3"/>
      <c r="Q2" s="92" t="s">
        <v>123</v>
      </c>
    </row>
    <row r="3" spans="1:18" ht="39.75" customHeight="1" thickBot="1" x14ac:dyDescent="0.3">
      <c r="A3" s="91"/>
      <c r="B3" s="90"/>
      <c r="C3" s="90"/>
      <c r="D3" s="89"/>
      <c r="E3" s="88"/>
      <c r="F3" s="87"/>
      <c r="G3" s="87"/>
      <c r="H3" s="87"/>
      <c r="I3" s="87"/>
      <c r="J3" s="87"/>
      <c r="K3" s="87"/>
      <c r="L3" s="87"/>
      <c r="M3" s="87"/>
      <c r="N3" s="87"/>
      <c r="O3" s="87"/>
      <c r="P3" s="86"/>
      <c r="Q3" s="85" t="s">
        <v>1016</v>
      </c>
    </row>
    <row r="4" spans="1:18" x14ac:dyDescent="0.25">
      <c r="A4" s="340" t="s">
        <v>393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</row>
    <row r="5" spans="1:18" x14ac:dyDescent="0.25">
      <c r="A5" s="284" t="s">
        <v>121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</row>
    <row r="6" spans="1:18" ht="24" x14ac:dyDescent="0.25">
      <c r="A6" s="284" t="s">
        <v>120</v>
      </c>
      <c r="B6" s="284"/>
      <c r="C6" s="284"/>
      <c r="D6" s="286">
        <v>44608</v>
      </c>
      <c r="E6" s="281"/>
      <c r="F6" s="278" t="s">
        <v>119</v>
      </c>
      <c r="G6" s="278" t="s">
        <v>392</v>
      </c>
      <c r="H6" s="278" t="s">
        <v>117</v>
      </c>
      <c r="I6" s="285">
        <v>44609</v>
      </c>
      <c r="J6" s="284"/>
      <c r="K6" s="284" t="s">
        <v>116</v>
      </c>
      <c r="L6" s="284"/>
      <c r="M6" s="283" t="s">
        <v>115</v>
      </c>
      <c r="N6" s="282"/>
      <c r="O6" s="282"/>
      <c r="P6" s="282"/>
      <c r="Q6" s="281"/>
    </row>
    <row r="7" spans="1:18" ht="67.5" x14ac:dyDescent="0.25">
      <c r="A7" s="280" t="s">
        <v>391</v>
      </c>
      <c r="B7" s="280" t="s">
        <v>113</v>
      </c>
      <c r="C7" s="279" t="s">
        <v>390</v>
      </c>
      <c r="D7" s="279" t="s">
        <v>389</v>
      </c>
      <c r="E7" s="279" t="s">
        <v>388</v>
      </c>
      <c r="F7" s="279" t="s">
        <v>387</v>
      </c>
      <c r="G7" s="279" t="s">
        <v>108</v>
      </c>
      <c r="H7" s="279" t="s">
        <v>386</v>
      </c>
      <c r="I7" s="279" t="s">
        <v>106</v>
      </c>
      <c r="J7" s="279" t="s">
        <v>105</v>
      </c>
      <c r="K7" s="279" t="s">
        <v>104</v>
      </c>
      <c r="L7" s="279" t="s">
        <v>326</v>
      </c>
      <c r="M7" s="279" t="s">
        <v>102</v>
      </c>
      <c r="N7" s="279" t="s">
        <v>325</v>
      </c>
      <c r="O7" s="279" t="s">
        <v>100</v>
      </c>
      <c r="P7" s="279" t="s">
        <v>99</v>
      </c>
      <c r="Q7" s="278" t="s">
        <v>98</v>
      </c>
      <c r="R7" s="405" t="s">
        <v>491</v>
      </c>
    </row>
    <row r="8" spans="1:18" ht="48" x14ac:dyDescent="0.25">
      <c r="A8" s="316" t="s">
        <v>97</v>
      </c>
      <c r="B8" s="338" t="s">
        <v>385</v>
      </c>
      <c r="C8" s="315" t="s">
        <v>384</v>
      </c>
      <c r="D8" s="330" t="s">
        <v>383</v>
      </c>
      <c r="E8" s="328" t="s">
        <v>382</v>
      </c>
      <c r="F8" s="328" t="s">
        <v>381</v>
      </c>
      <c r="G8" s="337" t="s">
        <v>380</v>
      </c>
      <c r="H8" s="328" t="s">
        <v>379</v>
      </c>
      <c r="I8" s="336">
        <v>1</v>
      </c>
      <c r="J8" s="336">
        <v>3</v>
      </c>
      <c r="K8" s="336">
        <v>11</v>
      </c>
      <c r="L8" s="335" t="s">
        <v>81</v>
      </c>
      <c r="M8" s="324"/>
      <c r="N8" s="324"/>
      <c r="O8" s="301"/>
      <c r="P8" s="300"/>
      <c r="Q8" s="334"/>
      <c r="R8" s="318"/>
    </row>
    <row r="9" spans="1:18" ht="48" x14ac:dyDescent="0.25">
      <c r="A9" s="306"/>
      <c r="B9" s="321"/>
      <c r="C9" s="309"/>
      <c r="D9" s="333" t="s">
        <v>378</v>
      </c>
      <c r="E9" s="247" t="s">
        <v>377</v>
      </c>
      <c r="F9" s="317" t="s">
        <v>376</v>
      </c>
      <c r="G9" s="317" t="s">
        <v>375</v>
      </c>
      <c r="H9" s="317" t="s">
        <v>374</v>
      </c>
      <c r="I9" s="262">
        <v>0.9</v>
      </c>
      <c r="J9" s="303">
        <v>0.9</v>
      </c>
      <c r="K9" s="262">
        <v>0.9</v>
      </c>
      <c r="L9" s="242" t="s">
        <v>81</v>
      </c>
      <c r="M9" s="332"/>
      <c r="N9" s="331"/>
      <c r="O9" s="301"/>
      <c r="P9" s="300"/>
      <c r="Q9" s="299"/>
      <c r="R9" s="318"/>
    </row>
    <row r="10" spans="1:18" ht="60" x14ac:dyDescent="0.25">
      <c r="A10" s="322"/>
      <c r="B10" s="321"/>
      <c r="C10" s="309"/>
      <c r="D10" s="330" t="s">
        <v>373</v>
      </c>
      <c r="E10" s="329" t="s">
        <v>372</v>
      </c>
      <c r="F10" s="328" t="s">
        <v>371</v>
      </c>
      <c r="G10" s="328" t="s">
        <v>370</v>
      </c>
      <c r="H10" s="328" t="s">
        <v>369</v>
      </c>
      <c r="I10" s="327">
        <v>0.9</v>
      </c>
      <c r="J10" s="327">
        <v>0.9</v>
      </c>
      <c r="K10" s="327">
        <v>0.9</v>
      </c>
      <c r="L10" s="326" t="s">
        <v>81</v>
      </c>
      <c r="M10" s="325"/>
      <c r="N10" s="324"/>
      <c r="O10" s="301"/>
      <c r="P10" s="300"/>
      <c r="Q10" s="323"/>
      <c r="R10" s="318"/>
    </row>
    <row r="11" spans="1:18" ht="72.75" x14ac:dyDescent="0.25">
      <c r="A11" s="322"/>
      <c r="B11" s="321"/>
      <c r="C11" s="309"/>
      <c r="D11" s="320" t="s">
        <v>368</v>
      </c>
      <c r="E11" s="320" t="s">
        <v>367</v>
      </c>
      <c r="F11" s="313" t="s">
        <v>346</v>
      </c>
      <c r="G11" s="313" t="s">
        <v>346</v>
      </c>
      <c r="H11" s="312" t="s">
        <v>345</v>
      </c>
      <c r="I11" s="311" t="s">
        <v>23</v>
      </c>
      <c r="J11" s="311" t="s">
        <v>313</v>
      </c>
      <c r="K11" s="311">
        <v>3</v>
      </c>
      <c r="L11" s="319" t="s">
        <v>366</v>
      </c>
      <c r="M11" s="311"/>
      <c r="N11" s="311"/>
      <c r="O11" s="301"/>
      <c r="P11" s="300"/>
      <c r="Q11" s="318"/>
      <c r="R11" s="318"/>
    </row>
    <row r="12" spans="1:18" ht="92.25" customHeight="1" x14ac:dyDescent="0.25">
      <c r="A12" s="316" t="s">
        <v>58</v>
      </c>
      <c r="B12" s="246" t="s">
        <v>365</v>
      </c>
      <c r="C12" s="234" t="s">
        <v>364</v>
      </c>
      <c r="D12" s="315" t="s">
        <v>363</v>
      </c>
      <c r="E12" s="234" t="s">
        <v>362</v>
      </c>
      <c r="F12" s="314" t="s">
        <v>361</v>
      </c>
      <c r="G12" s="317" t="s">
        <v>360</v>
      </c>
      <c r="H12" s="314" t="s">
        <v>359</v>
      </c>
      <c r="I12" s="262">
        <v>0.9</v>
      </c>
      <c r="J12" s="303">
        <v>0.9</v>
      </c>
      <c r="K12" s="262">
        <v>0.9</v>
      </c>
      <c r="L12" s="242" t="s">
        <v>81</v>
      </c>
      <c r="M12" s="299"/>
      <c r="N12" s="302"/>
      <c r="O12" s="301"/>
      <c r="P12" s="300"/>
      <c r="Q12" s="299"/>
      <c r="R12" s="318"/>
    </row>
    <row r="13" spans="1:18" ht="74.25" customHeight="1" x14ac:dyDescent="0.25">
      <c r="A13" s="316"/>
      <c r="B13" s="246"/>
      <c r="C13" s="228"/>
      <c r="D13" s="309"/>
      <c r="E13" s="228"/>
      <c r="F13" s="314" t="s">
        <v>358</v>
      </c>
      <c r="G13" s="317" t="s">
        <v>357</v>
      </c>
      <c r="H13" s="314" t="s">
        <v>356</v>
      </c>
      <c r="I13" s="262" t="s">
        <v>23</v>
      </c>
      <c r="J13" s="303">
        <v>0.9</v>
      </c>
      <c r="K13" s="262">
        <v>0.9</v>
      </c>
      <c r="L13" s="242" t="s">
        <v>36</v>
      </c>
      <c r="M13" s="299"/>
      <c r="N13" s="302"/>
      <c r="O13" s="301"/>
      <c r="P13" s="300"/>
      <c r="Q13" s="299"/>
      <c r="R13" s="318"/>
    </row>
    <row r="14" spans="1:18" ht="74.25" customHeight="1" x14ac:dyDescent="0.25">
      <c r="A14" s="316"/>
      <c r="B14" s="246"/>
      <c r="C14" s="228"/>
      <c r="D14" s="309"/>
      <c r="E14" s="228"/>
      <c r="F14" s="314" t="s">
        <v>355</v>
      </c>
      <c r="G14" s="317" t="s">
        <v>354</v>
      </c>
      <c r="H14" s="314" t="s">
        <v>353</v>
      </c>
      <c r="I14" s="262" t="s">
        <v>23</v>
      </c>
      <c r="J14" s="303">
        <v>1</v>
      </c>
      <c r="K14" s="262">
        <v>1</v>
      </c>
      <c r="L14" s="242" t="s">
        <v>36</v>
      </c>
      <c r="M14" s="299"/>
      <c r="N14" s="302"/>
      <c r="O14" s="301"/>
      <c r="P14" s="300"/>
      <c r="Q14" s="299"/>
      <c r="R14" s="318"/>
    </row>
    <row r="15" spans="1:18" ht="75.75" customHeight="1" x14ac:dyDescent="0.25">
      <c r="A15" s="316"/>
      <c r="B15" s="246"/>
      <c r="C15" s="228"/>
      <c r="D15" s="305"/>
      <c r="E15" s="314" t="s">
        <v>352</v>
      </c>
      <c r="F15" s="314" t="s">
        <v>351</v>
      </c>
      <c r="G15" s="317" t="s">
        <v>350</v>
      </c>
      <c r="H15" s="314" t="s">
        <v>349</v>
      </c>
      <c r="I15" s="262" t="s">
        <v>23</v>
      </c>
      <c r="J15" s="303">
        <v>1</v>
      </c>
      <c r="K15" s="262">
        <v>1</v>
      </c>
      <c r="L15" s="242" t="s">
        <v>4</v>
      </c>
      <c r="M15" s="299"/>
      <c r="N15" s="302"/>
      <c r="O15" s="301"/>
      <c r="P15" s="300"/>
      <c r="Q15" s="299"/>
      <c r="R15" s="318"/>
    </row>
    <row r="16" spans="1:18" ht="75.75" customHeight="1" x14ac:dyDescent="0.25">
      <c r="A16" s="316"/>
      <c r="B16" s="246"/>
      <c r="C16" s="228"/>
      <c r="D16" s="315" t="s">
        <v>348</v>
      </c>
      <c r="E16" s="314" t="s">
        <v>347</v>
      </c>
      <c r="F16" s="313" t="s">
        <v>346</v>
      </c>
      <c r="G16" s="313" t="s">
        <v>346</v>
      </c>
      <c r="H16" s="312" t="s">
        <v>345</v>
      </c>
      <c r="I16" s="311" t="s">
        <v>23</v>
      </c>
      <c r="J16" s="311" t="s">
        <v>313</v>
      </c>
      <c r="K16" s="311">
        <v>2</v>
      </c>
      <c r="L16" s="310" t="s">
        <v>4</v>
      </c>
      <c r="M16" s="299"/>
      <c r="N16" s="302"/>
      <c r="O16" s="301"/>
      <c r="P16" s="300"/>
      <c r="Q16" s="299"/>
      <c r="R16" s="318"/>
    </row>
    <row r="17" spans="1:18" ht="51" customHeight="1" x14ac:dyDescent="0.25">
      <c r="A17" s="307"/>
      <c r="B17" s="306"/>
      <c r="C17" s="228"/>
      <c r="D17" s="309"/>
      <c r="E17" s="243" t="s">
        <v>344</v>
      </c>
      <c r="F17" s="243" t="s">
        <v>343</v>
      </c>
      <c r="G17" s="244" t="s">
        <v>342</v>
      </c>
      <c r="H17" s="243" t="s">
        <v>341</v>
      </c>
      <c r="I17" s="303" t="s">
        <v>23</v>
      </c>
      <c r="J17" s="303">
        <v>0.9</v>
      </c>
      <c r="K17" s="303">
        <v>0.9</v>
      </c>
      <c r="L17" s="242" t="s">
        <v>36</v>
      </c>
      <c r="M17" s="299"/>
      <c r="N17" s="308"/>
      <c r="O17" s="301"/>
      <c r="P17" s="300"/>
      <c r="Q17" s="299"/>
      <c r="R17" s="318"/>
    </row>
    <row r="18" spans="1:18" ht="51" customHeight="1" x14ac:dyDescent="0.25">
      <c r="A18" s="307"/>
      <c r="B18" s="306"/>
      <c r="C18" s="228"/>
      <c r="D18" s="309"/>
      <c r="E18" s="243" t="s">
        <v>340</v>
      </c>
      <c r="F18" s="243" t="s">
        <v>337</v>
      </c>
      <c r="G18" s="243" t="s">
        <v>339</v>
      </c>
      <c r="H18" s="304" t="s">
        <v>335</v>
      </c>
      <c r="I18" s="303" t="s">
        <v>23</v>
      </c>
      <c r="J18" s="303">
        <v>0.9</v>
      </c>
      <c r="K18" s="303">
        <v>0.9</v>
      </c>
      <c r="L18" s="242" t="s">
        <v>36</v>
      </c>
      <c r="M18" s="299"/>
      <c r="N18" s="308"/>
      <c r="O18" s="301"/>
      <c r="P18" s="300"/>
      <c r="Q18" s="299"/>
      <c r="R18" s="318"/>
    </row>
    <row r="19" spans="1:18" ht="36" x14ac:dyDescent="0.25">
      <c r="A19" s="307"/>
      <c r="B19" s="306"/>
      <c r="C19" s="224"/>
      <c r="D19" s="305"/>
      <c r="E19" s="243" t="s">
        <v>338</v>
      </c>
      <c r="F19" s="243" t="s">
        <v>337</v>
      </c>
      <c r="G19" s="243" t="s">
        <v>336</v>
      </c>
      <c r="H19" s="304" t="s">
        <v>335</v>
      </c>
      <c r="I19" s="303" t="s">
        <v>23</v>
      </c>
      <c r="J19" s="303">
        <v>0.9</v>
      </c>
      <c r="K19" s="303">
        <v>0.9</v>
      </c>
      <c r="L19" s="242" t="s">
        <v>36</v>
      </c>
      <c r="M19" s="299"/>
      <c r="N19" s="302"/>
      <c r="O19" s="301"/>
      <c r="P19" s="300"/>
      <c r="Q19" s="299"/>
      <c r="R19" s="318"/>
    </row>
    <row r="20" spans="1:18" ht="25.5" thickBot="1" x14ac:dyDescent="0.3">
      <c r="A20" s="298" t="s">
        <v>2</v>
      </c>
      <c r="B20" s="298">
        <v>11</v>
      </c>
      <c r="C20" s="297"/>
      <c r="D20" s="296"/>
      <c r="E20" s="292"/>
      <c r="F20" s="292"/>
      <c r="G20" s="295"/>
      <c r="H20" s="294" t="s">
        <v>1</v>
      </c>
      <c r="I20" s="291"/>
      <c r="J20" s="293"/>
      <c r="K20" s="293"/>
      <c r="L20" s="289"/>
      <c r="M20" s="292"/>
      <c r="N20" s="291" t="s">
        <v>0</v>
      </c>
      <c r="O20" s="289"/>
      <c r="P20" s="290" t="e">
        <f>+AVERAGE(O8:O19)</f>
        <v>#DIV/0!</v>
      </c>
      <c r="Q20" s="289"/>
    </row>
  </sheetData>
  <mergeCells count="22">
    <mergeCell ref="A1:D3"/>
    <mergeCell ref="E1:P1"/>
    <mergeCell ref="E2:P3"/>
    <mergeCell ref="A4:Q4"/>
    <mergeCell ref="A5:Q5"/>
    <mergeCell ref="I6:J6"/>
    <mergeCell ref="K6:L6"/>
    <mergeCell ref="A8:A11"/>
    <mergeCell ref="B8:B11"/>
    <mergeCell ref="C8:C11"/>
    <mergeCell ref="A12:A19"/>
    <mergeCell ref="B12:B19"/>
    <mergeCell ref="P20:Q20"/>
    <mergeCell ref="C12:C19"/>
    <mergeCell ref="E12:E14"/>
    <mergeCell ref="D16:D19"/>
    <mergeCell ref="M6:Q6"/>
    <mergeCell ref="I20:L20"/>
    <mergeCell ref="N20:O20"/>
    <mergeCell ref="D12:D15"/>
    <mergeCell ref="A6:C6"/>
    <mergeCell ref="D6:E6"/>
  </mergeCells>
  <conditionalFormatting sqref="O8:O10 O17:O19 O14">
    <cfRule type="containsText" dxfId="49" priority="11" operator="containsText" text="CUMPLE">
      <formula>NOT(ISERROR(SEARCH("CUMPLE",O8)))</formula>
    </cfRule>
  </conditionalFormatting>
  <conditionalFormatting sqref="O8:O10">
    <cfRule type="containsText" dxfId="48" priority="12" operator="containsText" text="NO_CUMPLE">
      <formula>NOT(ISERROR(SEARCH("NO_CUMPLE",O8)))</formula>
    </cfRule>
    <cfRule type="cellIs" dxfId="47" priority="13" operator="greaterThan">
      <formula>111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ntainsText" dxfId="46" priority="7" operator="containsText" text="CUMPLE">
      <formula>NOT(ISERROR(SEARCH("CUMPLE",O11)))</formula>
    </cfRule>
  </conditionalFormatting>
  <conditionalFormatting sqref="O11">
    <cfRule type="containsText" dxfId="45" priority="8" operator="containsText" text="NO_CUMPLE">
      <formula>NOT(ISERROR(SEARCH("NO_CUMPLE",O11)))</formula>
    </cfRule>
    <cfRule type="cellIs" dxfId="44" priority="9" operator="greaterThan">
      <formula>111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ntainsText" dxfId="43" priority="6" operator="containsText" text="CUMPLE">
      <formula>NOT(ISERROR(SEARCH("CUMPLE",O12)))</formula>
    </cfRule>
  </conditionalFormatting>
  <conditionalFormatting sqref="O13">
    <cfRule type="containsText" dxfId="42" priority="5" operator="containsText" text="CUMPLE">
      <formula>NOT(ISERROR(SEARCH("CUMPLE",O13)))</formula>
    </cfRule>
  </conditionalFormatting>
  <conditionalFormatting sqref="O13">
    <cfRule type="containsText" dxfId="41" priority="15" operator="containsText" text="NO_CUMPLE">
      <formula>NOT(ISERROR(SEARCH("NO_CUMPLE",O13)))</formula>
    </cfRule>
    <cfRule type="cellIs" dxfId="40" priority="16" operator="greaterThan">
      <formula>111</formula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:O19 O14 O12">
    <cfRule type="containsText" dxfId="39" priority="18" operator="containsText" text="NO_CUMPLE">
      <formula>NOT(ISERROR(SEARCH("NO_CUMPLE",O12)))</formula>
    </cfRule>
    <cfRule type="cellIs" dxfId="38" priority="19" operator="greaterThan">
      <formula>111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:O16">
    <cfRule type="containsText" dxfId="37" priority="1" operator="containsText" text="CUMPLE">
      <formula>NOT(ISERROR(SEARCH("CUMPLE",O15)))</formula>
    </cfRule>
  </conditionalFormatting>
  <conditionalFormatting sqref="O15:O16">
    <cfRule type="containsText" dxfId="36" priority="2" operator="containsText" text="NO_CUMPLE">
      <formula>NOT(ISERROR(SEARCH("NO_CUMPLE",O15)))</formula>
    </cfRule>
    <cfRule type="cellIs" dxfId="35" priority="3" operator="greaterThan">
      <formula>111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90" zoomScaleNormal="90" workbookViewId="0">
      <selection activeCell="M6" sqref="M6:Q6"/>
    </sheetView>
  </sheetViews>
  <sheetFormatPr baseColWidth="10" defaultColWidth="11.5703125" defaultRowHeight="16.5" x14ac:dyDescent="0.3"/>
  <cols>
    <col min="1" max="1" width="21" style="341" customWidth="1"/>
    <col min="2" max="2" width="24.28515625" style="341" customWidth="1"/>
    <col min="3" max="3" width="21.7109375" style="341" customWidth="1"/>
    <col min="4" max="4" width="18.7109375" style="341" customWidth="1"/>
    <col min="5" max="5" width="27" style="341" customWidth="1"/>
    <col min="6" max="6" width="23.85546875" style="341" customWidth="1"/>
    <col min="7" max="7" width="24.85546875" style="341" customWidth="1"/>
    <col min="8" max="8" width="20.140625" style="341" customWidth="1"/>
    <col min="9" max="9" width="11.5703125" style="341"/>
    <col min="10" max="10" width="12.7109375" style="341" customWidth="1"/>
    <col min="11" max="11" width="11.5703125" style="341"/>
    <col min="12" max="12" width="14.28515625" style="341" customWidth="1"/>
    <col min="13" max="14" width="17.28515625" style="341" customWidth="1"/>
    <col min="15" max="15" width="16.140625" style="341" customWidth="1"/>
    <col min="16" max="16" width="13.5703125" style="341" customWidth="1"/>
    <col min="17" max="17" width="39.42578125" style="341" customWidth="1"/>
    <col min="18" max="18" width="35.85546875" style="341" customWidth="1"/>
    <col min="19" max="19" width="41.28515625" style="341" hidden="1" customWidth="1"/>
    <col min="20" max="20" width="16.7109375" style="341" hidden="1" customWidth="1"/>
    <col min="21" max="16384" width="11.5703125" style="341"/>
  </cols>
  <sheetData>
    <row r="1" spans="1:20" x14ac:dyDescent="0.3">
      <c r="A1" s="105"/>
      <c r="B1" s="104"/>
      <c r="C1" s="104"/>
      <c r="D1" s="103"/>
      <c r="E1" s="102" t="s">
        <v>125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0"/>
      <c r="Q1" s="99" t="s">
        <v>1015</v>
      </c>
    </row>
    <row r="2" spans="1:20" x14ac:dyDescent="0.3">
      <c r="A2" s="98"/>
      <c r="B2" s="97"/>
      <c r="C2" s="97"/>
      <c r="D2" s="96"/>
      <c r="E2" s="95" t="s">
        <v>124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3"/>
      <c r="Q2" s="92" t="s">
        <v>123</v>
      </c>
    </row>
    <row r="3" spans="1:20" ht="13.15" customHeight="1" thickBot="1" x14ac:dyDescent="0.35">
      <c r="A3" s="91"/>
      <c r="B3" s="90"/>
      <c r="C3" s="90"/>
      <c r="D3" s="89"/>
      <c r="E3" s="88"/>
      <c r="F3" s="87"/>
      <c r="G3" s="87"/>
      <c r="H3" s="87"/>
      <c r="I3" s="87"/>
      <c r="J3" s="87"/>
      <c r="K3" s="87"/>
      <c r="L3" s="87"/>
      <c r="M3" s="87"/>
      <c r="N3" s="87"/>
      <c r="O3" s="87"/>
      <c r="P3" s="86"/>
      <c r="Q3" s="85" t="s">
        <v>1016</v>
      </c>
    </row>
    <row r="4" spans="1:20" x14ac:dyDescent="0.3">
      <c r="A4" s="415" t="s">
        <v>502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</row>
    <row r="5" spans="1:20" x14ac:dyDescent="0.3">
      <c r="A5" s="410" t="s">
        <v>501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</row>
    <row r="6" spans="1:20" ht="63" customHeight="1" x14ac:dyDescent="0.35">
      <c r="A6" s="410" t="s">
        <v>120</v>
      </c>
      <c r="B6" s="410"/>
      <c r="C6" s="410"/>
      <c r="D6" s="413">
        <v>44608</v>
      </c>
      <c r="E6" s="409"/>
      <c r="F6" s="412" t="s">
        <v>119</v>
      </c>
      <c r="G6" s="412" t="s">
        <v>500</v>
      </c>
      <c r="H6" s="412" t="s">
        <v>117</v>
      </c>
      <c r="I6" s="411">
        <v>44609</v>
      </c>
      <c r="J6" s="410"/>
      <c r="K6" s="410" t="s">
        <v>116</v>
      </c>
      <c r="L6" s="410"/>
      <c r="M6" s="283" t="s">
        <v>115</v>
      </c>
      <c r="N6" s="282"/>
      <c r="O6" s="282"/>
      <c r="P6" s="282"/>
      <c r="Q6" s="281"/>
      <c r="R6" s="408"/>
      <c r="S6" s="407"/>
    </row>
    <row r="7" spans="1:20" ht="54" x14ac:dyDescent="0.3">
      <c r="A7" s="404" t="s">
        <v>499</v>
      </c>
      <c r="B7" s="404" t="s">
        <v>113</v>
      </c>
      <c r="C7" s="405" t="s">
        <v>498</v>
      </c>
      <c r="D7" s="405" t="s">
        <v>497</v>
      </c>
      <c r="E7" s="405" t="s">
        <v>496</v>
      </c>
      <c r="F7" s="405" t="s">
        <v>495</v>
      </c>
      <c r="G7" s="405" t="s">
        <v>108</v>
      </c>
      <c r="H7" s="405" t="s">
        <v>494</v>
      </c>
      <c r="I7" s="405" t="s">
        <v>106</v>
      </c>
      <c r="J7" s="405" t="s">
        <v>105</v>
      </c>
      <c r="K7" s="405" t="s">
        <v>104</v>
      </c>
      <c r="L7" s="405" t="s">
        <v>493</v>
      </c>
      <c r="M7" s="405" t="s">
        <v>102</v>
      </c>
      <c r="N7" s="405" t="s">
        <v>492</v>
      </c>
      <c r="O7" s="406" t="s">
        <v>100</v>
      </c>
      <c r="P7" s="405" t="s">
        <v>99</v>
      </c>
      <c r="Q7" s="404" t="s">
        <v>98</v>
      </c>
      <c r="R7" s="403" t="s">
        <v>491</v>
      </c>
      <c r="S7" s="403" t="s">
        <v>490</v>
      </c>
      <c r="T7" s="403" t="s">
        <v>489</v>
      </c>
    </row>
    <row r="8" spans="1:20" ht="68.45" customHeight="1" x14ac:dyDescent="0.3">
      <c r="A8" s="401" t="s">
        <v>488</v>
      </c>
      <c r="B8" s="365" t="s">
        <v>487</v>
      </c>
      <c r="C8" s="373" t="s">
        <v>486</v>
      </c>
      <c r="D8" s="372" t="s">
        <v>485</v>
      </c>
      <c r="E8" s="376" t="s">
        <v>484</v>
      </c>
      <c r="F8" s="371" t="s">
        <v>483</v>
      </c>
      <c r="G8" s="371" t="s">
        <v>482</v>
      </c>
      <c r="H8" s="371" t="s">
        <v>481</v>
      </c>
      <c r="I8" s="375">
        <v>1</v>
      </c>
      <c r="J8" s="369">
        <v>1</v>
      </c>
      <c r="K8" s="369">
        <v>1</v>
      </c>
      <c r="L8" s="367" t="s">
        <v>36</v>
      </c>
      <c r="M8" s="355"/>
      <c r="N8" s="386"/>
      <c r="O8" s="356"/>
      <c r="P8" s="355"/>
      <c r="Q8" s="379"/>
      <c r="R8" s="402"/>
      <c r="S8" s="393"/>
    </row>
    <row r="9" spans="1:20" ht="45.6" customHeight="1" x14ac:dyDescent="0.3">
      <c r="A9" s="401"/>
      <c r="B9" s="365"/>
      <c r="C9" s="373"/>
      <c r="D9" s="372"/>
      <c r="E9" s="376"/>
      <c r="F9" s="371" t="s">
        <v>480</v>
      </c>
      <c r="G9" s="371" t="s">
        <v>480</v>
      </c>
      <c r="H9" s="371" t="s">
        <v>479</v>
      </c>
      <c r="I9" s="370" t="s">
        <v>23</v>
      </c>
      <c r="J9" s="369" t="s">
        <v>23</v>
      </c>
      <c r="K9" s="368">
        <v>2</v>
      </c>
      <c r="L9" s="367" t="s">
        <v>478</v>
      </c>
      <c r="M9" s="355"/>
      <c r="N9" s="386"/>
      <c r="O9" s="356"/>
      <c r="P9" s="355"/>
      <c r="Q9" s="379"/>
      <c r="R9" s="400"/>
      <c r="S9" s="389"/>
      <c r="T9" s="397"/>
    </row>
    <row r="10" spans="1:20" ht="60" customHeight="1" x14ac:dyDescent="0.3">
      <c r="A10" s="401"/>
      <c r="B10" s="365"/>
      <c r="C10" s="373"/>
      <c r="D10" s="372"/>
      <c r="E10" s="376"/>
      <c r="F10" s="371" t="s">
        <v>477</v>
      </c>
      <c r="G10" s="371" t="s">
        <v>476</v>
      </c>
      <c r="H10" s="371" t="s">
        <v>475</v>
      </c>
      <c r="I10" s="375">
        <v>1</v>
      </c>
      <c r="J10" s="369">
        <v>1</v>
      </c>
      <c r="K10" s="369">
        <v>1</v>
      </c>
      <c r="L10" s="367" t="s">
        <v>36</v>
      </c>
      <c r="M10" s="355"/>
      <c r="N10" s="386"/>
      <c r="O10" s="356"/>
      <c r="P10" s="355"/>
      <c r="Q10" s="379"/>
      <c r="R10" s="400"/>
      <c r="S10" s="389"/>
      <c r="T10" s="397"/>
    </row>
    <row r="11" spans="1:20" ht="60" customHeight="1" x14ac:dyDescent="0.3">
      <c r="A11" s="401"/>
      <c r="B11" s="365" t="s">
        <v>474</v>
      </c>
      <c r="C11" s="364" t="s">
        <v>473</v>
      </c>
      <c r="D11" s="372" t="s">
        <v>472</v>
      </c>
      <c r="E11" s="380" t="s">
        <v>471</v>
      </c>
      <c r="F11" s="371" t="s">
        <v>470</v>
      </c>
      <c r="G11" s="371" t="s">
        <v>470</v>
      </c>
      <c r="H11" s="371" t="s">
        <v>469</v>
      </c>
      <c r="I11" s="375" t="s">
        <v>23</v>
      </c>
      <c r="J11" s="369" t="s">
        <v>23</v>
      </c>
      <c r="K11" s="368">
        <v>1</v>
      </c>
      <c r="L11" s="367" t="s">
        <v>394</v>
      </c>
      <c r="M11" s="355"/>
      <c r="N11" s="386"/>
      <c r="O11" s="356"/>
      <c r="P11" s="355"/>
      <c r="Q11" s="379"/>
      <c r="R11" s="400"/>
      <c r="S11" s="389"/>
      <c r="T11" s="397"/>
    </row>
    <row r="12" spans="1:20" ht="60" customHeight="1" x14ac:dyDescent="0.3">
      <c r="A12" s="401"/>
      <c r="B12" s="365"/>
      <c r="C12" s="364"/>
      <c r="D12" s="372"/>
      <c r="E12" s="380" t="s">
        <v>468</v>
      </c>
      <c r="F12" s="371" t="s">
        <v>467</v>
      </c>
      <c r="G12" s="371" t="s">
        <v>466</v>
      </c>
      <c r="H12" s="371" t="s">
        <v>465</v>
      </c>
      <c r="I12" s="375" t="s">
        <v>23</v>
      </c>
      <c r="J12" s="369">
        <v>0.8</v>
      </c>
      <c r="K12" s="369">
        <v>0.8</v>
      </c>
      <c r="L12" s="367" t="s">
        <v>36</v>
      </c>
      <c r="M12" s="355"/>
      <c r="N12" s="386"/>
      <c r="O12" s="356"/>
      <c r="P12" s="355"/>
      <c r="Q12" s="379"/>
      <c r="R12" s="400"/>
      <c r="S12" s="389"/>
      <c r="T12" s="397"/>
    </row>
    <row r="13" spans="1:20" ht="60" customHeight="1" x14ac:dyDescent="0.3">
      <c r="A13" s="401"/>
      <c r="B13" s="365"/>
      <c r="C13" s="364"/>
      <c r="D13" s="372"/>
      <c r="E13" s="380" t="s">
        <v>464</v>
      </c>
      <c r="F13" s="371" t="s">
        <v>418</v>
      </c>
      <c r="G13" s="371" t="s">
        <v>418</v>
      </c>
      <c r="H13" s="371" t="s">
        <v>418</v>
      </c>
      <c r="I13" s="375" t="s">
        <v>23</v>
      </c>
      <c r="J13" s="369" t="s">
        <v>23</v>
      </c>
      <c r="K13" s="368">
        <v>1</v>
      </c>
      <c r="L13" s="367" t="s">
        <v>394</v>
      </c>
      <c r="M13" s="355"/>
      <c r="N13" s="386"/>
      <c r="O13" s="356"/>
      <c r="P13" s="355"/>
      <c r="Q13" s="379"/>
      <c r="R13" s="400"/>
      <c r="S13" s="389"/>
      <c r="T13" s="397"/>
    </row>
    <row r="14" spans="1:20" ht="114" customHeight="1" x14ac:dyDescent="0.3">
      <c r="A14" s="399" t="s">
        <v>463</v>
      </c>
      <c r="B14" s="365" t="s">
        <v>462</v>
      </c>
      <c r="C14" s="373" t="s">
        <v>461</v>
      </c>
      <c r="D14" s="372" t="s">
        <v>460</v>
      </c>
      <c r="E14" s="371" t="s">
        <v>459</v>
      </c>
      <c r="F14" s="371" t="s">
        <v>458</v>
      </c>
      <c r="G14" s="371" t="s">
        <v>457</v>
      </c>
      <c r="H14" s="371" t="s">
        <v>456</v>
      </c>
      <c r="I14" s="370" t="s">
        <v>23</v>
      </c>
      <c r="J14" s="368">
        <v>1</v>
      </c>
      <c r="K14" s="368">
        <v>4</v>
      </c>
      <c r="L14" s="367" t="s">
        <v>36</v>
      </c>
      <c r="M14" s="355"/>
      <c r="N14" s="392"/>
      <c r="O14" s="356"/>
      <c r="P14" s="355"/>
      <c r="Q14" s="379"/>
      <c r="R14" s="398"/>
      <c r="S14" s="389"/>
      <c r="T14" s="397"/>
    </row>
    <row r="15" spans="1:20" ht="120.75" customHeight="1" x14ac:dyDescent="0.3">
      <c r="A15" s="377"/>
      <c r="B15" s="365"/>
      <c r="C15" s="373"/>
      <c r="D15" s="372"/>
      <c r="E15" s="371" t="s">
        <v>455</v>
      </c>
      <c r="F15" s="371" t="s">
        <v>454</v>
      </c>
      <c r="G15" s="371" t="s">
        <v>406</v>
      </c>
      <c r="H15" s="371" t="s">
        <v>405</v>
      </c>
      <c r="I15" s="370" t="s">
        <v>23</v>
      </c>
      <c r="J15" s="369">
        <v>0.9</v>
      </c>
      <c r="K15" s="369">
        <v>0.9</v>
      </c>
      <c r="L15" s="367" t="s">
        <v>36</v>
      </c>
      <c r="M15" s="355"/>
      <c r="N15" s="355"/>
      <c r="O15" s="356"/>
      <c r="P15" s="355"/>
      <c r="Q15" s="379"/>
      <c r="R15" s="352"/>
      <c r="S15" s="396"/>
      <c r="T15" s="395"/>
    </row>
    <row r="16" spans="1:20" ht="88.5" customHeight="1" x14ac:dyDescent="0.3">
      <c r="A16" s="377"/>
      <c r="B16" s="365"/>
      <c r="C16" s="373"/>
      <c r="D16" s="380" t="s">
        <v>453</v>
      </c>
      <c r="E16" s="371" t="s">
        <v>452</v>
      </c>
      <c r="F16" s="371" t="s">
        <v>451</v>
      </c>
      <c r="G16" s="371" t="s">
        <v>450</v>
      </c>
      <c r="H16" s="371" t="s">
        <v>449</v>
      </c>
      <c r="I16" s="370" t="s">
        <v>23</v>
      </c>
      <c r="J16" s="369">
        <v>0.9</v>
      </c>
      <c r="K16" s="369">
        <v>0.9</v>
      </c>
      <c r="L16" s="367" t="s">
        <v>36</v>
      </c>
      <c r="M16" s="355"/>
      <c r="N16" s="356"/>
      <c r="O16" s="356"/>
      <c r="P16" s="355"/>
      <c r="Q16" s="382"/>
      <c r="R16" s="391"/>
      <c r="S16" s="394"/>
      <c r="T16" s="393"/>
    </row>
    <row r="17" spans="1:20" ht="108.75" customHeight="1" x14ac:dyDescent="0.3">
      <c r="A17" s="377"/>
      <c r="B17" s="365"/>
      <c r="C17" s="373"/>
      <c r="D17" s="380" t="s">
        <v>448</v>
      </c>
      <c r="E17" s="371" t="s">
        <v>447</v>
      </c>
      <c r="F17" s="371" t="s">
        <v>446</v>
      </c>
      <c r="G17" s="371" t="s">
        <v>445</v>
      </c>
      <c r="H17" s="371" t="s">
        <v>444</v>
      </c>
      <c r="I17" s="370" t="s">
        <v>23</v>
      </c>
      <c r="J17" s="369">
        <v>0.8</v>
      </c>
      <c r="K17" s="369">
        <v>0.8</v>
      </c>
      <c r="L17" s="367" t="s">
        <v>36</v>
      </c>
      <c r="M17" s="386"/>
      <c r="N17" s="392"/>
      <c r="O17" s="356"/>
      <c r="P17" s="355"/>
      <c r="Q17" s="382"/>
      <c r="R17" s="391"/>
      <c r="S17" s="390"/>
      <c r="T17" s="389"/>
    </row>
    <row r="18" spans="1:20" ht="40.5" x14ac:dyDescent="0.3">
      <c r="A18" s="377"/>
      <c r="B18" s="388" t="s">
        <v>443</v>
      </c>
      <c r="C18" s="388" t="s">
        <v>442</v>
      </c>
      <c r="D18" s="371" t="s">
        <v>441</v>
      </c>
      <c r="E18" s="371" t="s">
        <v>440</v>
      </c>
      <c r="F18" s="387" t="s">
        <v>439</v>
      </c>
      <c r="G18" s="387" t="s">
        <v>438</v>
      </c>
      <c r="H18" s="387" t="s">
        <v>437</v>
      </c>
      <c r="I18" s="370" t="s">
        <v>23</v>
      </c>
      <c r="J18" s="369" t="s">
        <v>313</v>
      </c>
      <c r="K18" s="368">
        <v>1</v>
      </c>
      <c r="L18" s="367" t="s">
        <v>394</v>
      </c>
      <c r="M18" s="386"/>
      <c r="N18" s="386"/>
      <c r="O18" s="356"/>
      <c r="P18" s="355"/>
      <c r="Q18" s="382"/>
      <c r="R18" s="353"/>
    </row>
    <row r="19" spans="1:20" ht="49.5" customHeight="1" x14ac:dyDescent="0.3">
      <c r="A19" s="377"/>
      <c r="B19" s="365" t="s">
        <v>436</v>
      </c>
      <c r="C19" s="385" t="s">
        <v>435</v>
      </c>
      <c r="D19" s="371" t="s">
        <v>434</v>
      </c>
      <c r="E19" s="371" t="s">
        <v>433</v>
      </c>
      <c r="F19" s="379" t="s">
        <v>432</v>
      </c>
      <c r="G19" s="371" t="s">
        <v>431</v>
      </c>
      <c r="H19" s="371" t="s">
        <v>430</v>
      </c>
      <c r="I19" s="370" t="s">
        <v>23</v>
      </c>
      <c r="J19" s="369" t="s">
        <v>313</v>
      </c>
      <c r="K19" s="368">
        <v>1</v>
      </c>
      <c r="L19" s="367" t="s">
        <v>394</v>
      </c>
      <c r="M19" s="357"/>
      <c r="N19" s="357"/>
      <c r="O19" s="356"/>
      <c r="P19" s="355"/>
      <c r="Q19" s="382"/>
      <c r="R19" s="353"/>
      <c r="T19" s="381"/>
    </row>
    <row r="20" spans="1:20" ht="40.5" x14ac:dyDescent="0.3">
      <c r="A20" s="377"/>
      <c r="B20" s="365"/>
      <c r="C20" s="385"/>
      <c r="D20" s="371" t="s">
        <v>429</v>
      </c>
      <c r="E20" s="371" t="s">
        <v>428</v>
      </c>
      <c r="F20" s="371" t="s">
        <v>427</v>
      </c>
      <c r="G20" s="371" t="s">
        <v>426</v>
      </c>
      <c r="H20" s="371" t="s">
        <v>425</v>
      </c>
      <c r="I20" s="384" t="s">
        <v>23</v>
      </c>
      <c r="J20" s="383">
        <f>+K20/4</f>
        <v>0.2</v>
      </c>
      <c r="K20" s="355">
        <v>0.8</v>
      </c>
      <c r="L20" s="378" t="s">
        <v>36</v>
      </c>
      <c r="M20" s="357"/>
      <c r="N20" s="357"/>
      <c r="O20" s="356"/>
      <c r="P20" s="355"/>
      <c r="Q20" s="382"/>
      <c r="R20" s="353"/>
      <c r="T20" s="381"/>
    </row>
    <row r="21" spans="1:20" ht="63" customHeight="1" x14ac:dyDescent="0.3">
      <c r="A21" s="377"/>
      <c r="B21" s="365" t="s">
        <v>424</v>
      </c>
      <c r="C21" s="373" t="s">
        <v>423</v>
      </c>
      <c r="D21" s="380" t="s">
        <v>422</v>
      </c>
      <c r="E21" s="379" t="s">
        <v>421</v>
      </c>
      <c r="F21" s="379" t="s">
        <v>420</v>
      </c>
      <c r="G21" s="379" t="s">
        <v>419</v>
      </c>
      <c r="H21" s="371" t="s">
        <v>418</v>
      </c>
      <c r="I21" s="370" t="s">
        <v>23</v>
      </c>
      <c r="J21" s="369">
        <v>1</v>
      </c>
      <c r="K21" s="369">
        <v>1</v>
      </c>
      <c r="L21" s="378" t="s">
        <v>36</v>
      </c>
      <c r="M21" s="357"/>
      <c r="N21" s="357"/>
      <c r="O21" s="356"/>
      <c r="P21" s="355"/>
      <c r="Q21" s="354"/>
      <c r="R21" s="353"/>
      <c r="S21" s="352"/>
    </row>
    <row r="22" spans="1:20" ht="63" customHeight="1" x14ac:dyDescent="0.3">
      <c r="A22" s="377"/>
      <c r="B22" s="365"/>
      <c r="C22" s="373"/>
      <c r="D22" s="372" t="s">
        <v>417</v>
      </c>
      <c r="E22" s="376" t="s">
        <v>416</v>
      </c>
      <c r="F22" s="371" t="s">
        <v>415</v>
      </c>
      <c r="G22" s="371" t="s">
        <v>414</v>
      </c>
      <c r="H22" s="371" t="s">
        <v>409</v>
      </c>
      <c r="I22" s="370" t="s">
        <v>23</v>
      </c>
      <c r="J22" s="369">
        <v>0.9</v>
      </c>
      <c r="K22" s="369">
        <v>0.9</v>
      </c>
      <c r="L22" s="367" t="s">
        <v>36</v>
      </c>
      <c r="M22" s="357"/>
      <c r="N22" s="357"/>
      <c r="O22" s="356"/>
      <c r="P22" s="355"/>
      <c r="Q22" s="354"/>
      <c r="R22" s="353"/>
      <c r="S22" s="352"/>
    </row>
    <row r="23" spans="1:20" ht="63" customHeight="1" x14ac:dyDescent="0.3">
      <c r="A23" s="377"/>
      <c r="B23" s="365"/>
      <c r="C23" s="373"/>
      <c r="D23" s="372"/>
      <c r="E23" s="376"/>
      <c r="F23" s="371" t="s">
        <v>413</v>
      </c>
      <c r="G23" s="371" t="s">
        <v>412</v>
      </c>
      <c r="H23" s="371" t="s">
        <v>409</v>
      </c>
      <c r="I23" s="375">
        <v>0.13</v>
      </c>
      <c r="J23" s="369">
        <v>0.13</v>
      </c>
      <c r="K23" s="369">
        <v>0.13</v>
      </c>
      <c r="L23" s="367" t="s">
        <v>81</v>
      </c>
      <c r="M23" s="357"/>
      <c r="N23" s="357"/>
      <c r="O23" s="356"/>
      <c r="P23" s="355"/>
      <c r="Q23" s="354"/>
      <c r="R23" s="353"/>
      <c r="S23" s="352"/>
    </row>
    <row r="24" spans="1:20" ht="63" customHeight="1" x14ac:dyDescent="0.3">
      <c r="A24" s="377"/>
      <c r="B24" s="365"/>
      <c r="C24" s="373"/>
      <c r="D24" s="372"/>
      <c r="E24" s="376"/>
      <c r="F24" s="371" t="s">
        <v>411</v>
      </c>
      <c r="G24" s="371" t="s">
        <v>410</v>
      </c>
      <c r="H24" s="371" t="s">
        <v>409</v>
      </c>
      <c r="I24" s="375">
        <v>0.18</v>
      </c>
      <c r="J24" s="369">
        <v>0.18</v>
      </c>
      <c r="K24" s="369">
        <v>0.18</v>
      </c>
      <c r="L24" s="367" t="s">
        <v>81</v>
      </c>
      <c r="M24" s="357"/>
      <c r="N24" s="357"/>
      <c r="O24" s="356"/>
      <c r="P24" s="355"/>
      <c r="Q24" s="354"/>
      <c r="R24" s="353"/>
      <c r="S24" s="352"/>
    </row>
    <row r="25" spans="1:20" ht="63" customHeight="1" x14ac:dyDescent="0.3">
      <c r="A25" s="374"/>
      <c r="B25" s="365"/>
      <c r="C25" s="373"/>
      <c r="D25" s="372"/>
      <c r="E25" s="371" t="s">
        <v>408</v>
      </c>
      <c r="F25" s="371" t="s">
        <v>407</v>
      </c>
      <c r="G25" s="371" t="s">
        <v>406</v>
      </c>
      <c r="H25" s="371" t="s">
        <v>405</v>
      </c>
      <c r="I25" s="370" t="s">
        <v>23</v>
      </c>
      <c r="J25" s="369" t="s">
        <v>23</v>
      </c>
      <c r="K25" s="369">
        <v>0.9</v>
      </c>
      <c r="L25" s="367" t="s">
        <v>36</v>
      </c>
      <c r="M25" s="357"/>
      <c r="N25" s="357"/>
      <c r="O25" s="356"/>
      <c r="P25" s="355"/>
      <c r="Q25" s="354"/>
      <c r="R25" s="353"/>
      <c r="S25" s="352"/>
    </row>
    <row r="26" spans="1:20" ht="63" customHeight="1" x14ac:dyDescent="0.3">
      <c r="A26" s="366" t="s">
        <v>141</v>
      </c>
      <c r="B26" s="365" t="s">
        <v>404</v>
      </c>
      <c r="C26" s="364" t="s">
        <v>403</v>
      </c>
      <c r="D26" s="364" t="s">
        <v>402</v>
      </c>
      <c r="E26" s="363" t="s">
        <v>401</v>
      </c>
      <c r="F26" s="362" t="s">
        <v>400</v>
      </c>
      <c r="G26" s="362" t="s">
        <v>399</v>
      </c>
      <c r="H26" s="362" t="s">
        <v>398</v>
      </c>
      <c r="I26" s="370" t="s">
        <v>23</v>
      </c>
      <c r="J26" s="369" t="s">
        <v>23</v>
      </c>
      <c r="K26" s="368">
        <v>1</v>
      </c>
      <c r="L26" s="367" t="s">
        <v>394</v>
      </c>
      <c r="M26" s="357"/>
      <c r="N26" s="357"/>
      <c r="O26" s="356"/>
      <c r="P26" s="355"/>
      <c r="Q26" s="354"/>
      <c r="R26" s="353"/>
      <c r="S26" s="352"/>
    </row>
    <row r="27" spans="1:20" ht="72.599999999999994" customHeight="1" x14ac:dyDescent="0.3">
      <c r="A27" s="366"/>
      <c r="B27" s="365"/>
      <c r="C27" s="364"/>
      <c r="D27" s="364"/>
      <c r="E27" s="363"/>
      <c r="F27" s="362" t="s">
        <v>397</v>
      </c>
      <c r="G27" s="362" t="s">
        <v>396</v>
      </c>
      <c r="H27" s="362" t="s">
        <v>395</v>
      </c>
      <c r="I27" s="361" t="s">
        <v>23</v>
      </c>
      <c r="J27" s="360" t="s">
        <v>23</v>
      </c>
      <c r="K27" s="359">
        <v>1</v>
      </c>
      <c r="L27" s="358" t="s">
        <v>394</v>
      </c>
      <c r="M27" s="357"/>
      <c r="N27" s="357"/>
      <c r="O27" s="356"/>
      <c r="P27" s="355"/>
      <c r="Q27" s="354"/>
      <c r="R27" s="353"/>
      <c r="S27" s="352"/>
    </row>
    <row r="28" spans="1:20" ht="33" customHeight="1" thickBot="1" x14ac:dyDescent="0.35">
      <c r="A28" s="351" t="s">
        <v>2</v>
      </c>
      <c r="B28" s="351">
        <v>20</v>
      </c>
      <c r="C28" s="350"/>
      <c r="D28" s="349"/>
      <c r="E28" s="345"/>
      <c r="F28" s="345"/>
      <c r="G28" s="348"/>
      <c r="H28" s="347" t="s">
        <v>1</v>
      </c>
      <c r="I28" s="344"/>
      <c r="J28" s="346"/>
      <c r="K28" s="346"/>
      <c r="L28" s="342"/>
      <c r="M28" s="345"/>
      <c r="N28" s="344"/>
      <c r="O28" s="342"/>
      <c r="P28" s="343"/>
      <c r="Q28" s="342"/>
    </row>
  </sheetData>
  <mergeCells count="37">
    <mergeCell ref="A14:A25"/>
    <mergeCell ref="A26:A27"/>
    <mergeCell ref="E1:P1"/>
    <mergeCell ref="E2:P3"/>
    <mergeCell ref="C26:C27"/>
    <mergeCell ref="D26:D27"/>
    <mergeCell ref="B26:B27"/>
    <mergeCell ref="B14:B17"/>
    <mergeCell ref="C14:C17"/>
    <mergeCell ref="D14:D15"/>
    <mergeCell ref="I28:L28"/>
    <mergeCell ref="N28:O28"/>
    <mergeCell ref="P28:Q28"/>
    <mergeCell ref="B19:B20"/>
    <mergeCell ref="C19:C20"/>
    <mergeCell ref="E22:E24"/>
    <mergeCell ref="E26:E27"/>
    <mergeCell ref="D22:D25"/>
    <mergeCell ref="C21:C25"/>
    <mergeCell ref="B21:B25"/>
    <mergeCell ref="R6:S6"/>
    <mergeCell ref="A1:D3"/>
    <mergeCell ref="A4:Q4"/>
    <mergeCell ref="A5:Q5"/>
    <mergeCell ref="A6:C6"/>
    <mergeCell ref="D6:E6"/>
    <mergeCell ref="I6:J6"/>
    <mergeCell ref="K6:L6"/>
    <mergeCell ref="M6:Q6"/>
    <mergeCell ref="B8:B10"/>
    <mergeCell ref="C8:C10"/>
    <mergeCell ref="D8:D10"/>
    <mergeCell ref="E8:E10"/>
    <mergeCell ref="A8:A13"/>
    <mergeCell ref="B11:B13"/>
    <mergeCell ref="C11:C13"/>
    <mergeCell ref="D11:D13"/>
  </mergeCells>
  <conditionalFormatting sqref="O8:O27">
    <cfRule type="containsText" dxfId="34" priority="1" operator="containsText" text="CUMPLE">
      <formula>NOT(ISERROR(SEARCH("CUMPLE",O8)))</formula>
    </cfRule>
  </conditionalFormatting>
  <conditionalFormatting sqref="O8:O27">
    <cfRule type="containsText" dxfId="33" priority="2" operator="containsText" text="NO_CUMPLE">
      <formula>NOT(ISERROR(SEARCH("NO_CUMPLE",O8)))</formula>
    </cfRule>
    <cfRule type="cellIs" dxfId="32" priority="3" operator="greaterThan">
      <formula>111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7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8"/>
  <sheetViews>
    <sheetView topLeftCell="A2" zoomScale="80" zoomScaleNormal="80" workbookViewId="0">
      <selection sqref="A1:D3"/>
    </sheetView>
  </sheetViews>
  <sheetFormatPr baseColWidth="10" defaultColWidth="34.140625" defaultRowHeight="14.25" x14ac:dyDescent="0.2"/>
  <cols>
    <col min="1" max="2" width="19" style="416" customWidth="1"/>
    <col min="3" max="3" width="19.5703125" style="416" customWidth="1"/>
    <col min="4" max="4" width="26.7109375" style="416" customWidth="1"/>
    <col min="5" max="5" width="26.5703125" style="417" customWidth="1"/>
    <col min="6" max="6" width="26.140625" style="417" customWidth="1"/>
    <col min="7" max="7" width="43.140625" style="417" customWidth="1"/>
    <col min="8" max="8" width="30" style="417" customWidth="1"/>
    <col min="9" max="9" width="8.85546875" style="418" customWidth="1"/>
    <col min="10" max="10" width="13.85546875" style="417" customWidth="1"/>
    <col min="11" max="11" width="11.140625" style="417" customWidth="1"/>
    <col min="12" max="12" width="17" style="417" customWidth="1"/>
    <col min="13" max="13" width="17" style="418" customWidth="1"/>
    <col min="14" max="14" width="17.7109375" style="418" customWidth="1"/>
    <col min="15" max="15" width="17.28515625" style="417" customWidth="1"/>
    <col min="16" max="16" width="17.5703125" style="417" customWidth="1"/>
    <col min="17" max="17" width="26" style="417" customWidth="1"/>
    <col min="18" max="19" width="34.140625" style="416" customWidth="1"/>
    <col min="20" max="16384" width="34.140625" style="416"/>
  </cols>
  <sheetData>
    <row r="1" spans="1:42" ht="30" hidden="1" customHeight="1" x14ac:dyDescent="0.2">
      <c r="A1" s="105"/>
      <c r="B1" s="104"/>
      <c r="C1" s="104"/>
      <c r="D1" s="103"/>
      <c r="E1" s="102" t="s">
        <v>125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0"/>
      <c r="Q1" s="99" t="s">
        <v>1015</v>
      </c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</row>
    <row r="2" spans="1:42" ht="72.75" customHeight="1" x14ac:dyDescent="0.2">
      <c r="A2" s="98"/>
      <c r="B2" s="97"/>
      <c r="C2" s="97"/>
      <c r="D2" s="96"/>
      <c r="E2" s="95" t="s">
        <v>124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3"/>
      <c r="Q2" s="92" t="s">
        <v>123</v>
      </c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</row>
    <row r="3" spans="1:42" ht="27" customHeight="1" thickBot="1" x14ac:dyDescent="0.25">
      <c r="A3" s="91"/>
      <c r="B3" s="90"/>
      <c r="C3" s="90"/>
      <c r="D3" s="89"/>
      <c r="E3" s="88"/>
      <c r="F3" s="87"/>
      <c r="G3" s="87"/>
      <c r="H3" s="87"/>
      <c r="I3" s="87"/>
      <c r="J3" s="87"/>
      <c r="K3" s="87"/>
      <c r="L3" s="87"/>
      <c r="M3" s="87"/>
      <c r="N3" s="87"/>
      <c r="O3" s="87"/>
      <c r="P3" s="86"/>
      <c r="Q3" s="85" t="s">
        <v>1016</v>
      </c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</row>
    <row r="4" spans="1:42" ht="16.899999999999999" customHeight="1" x14ac:dyDescent="0.2">
      <c r="A4" s="528" t="s">
        <v>582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</row>
    <row r="5" spans="1:42" s="523" customFormat="1" ht="16.149999999999999" customHeight="1" x14ac:dyDescent="0.3">
      <c r="A5" s="195" t="s">
        <v>501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3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</row>
    <row r="6" spans="1:42" s="523" customFormat="1" ht="22.15" customHeight="1" x14ac:dyDescent="0.3">
      <c r="A6" s="195" t="s">
        <v>120</v>
      </c>
      <c r="B6" s="194"/>
      <c r="C6" s="193"/>
      <c r="D6" s="198">
        <v>44609</v>
      </c>
      <c r="E6" s="193"/>
      <c r="F6" s="526" t="s">
        <v>119</v>
      </c>
      <c r="G6" s="526" t="s">
        <v>581</v>
      </c>
      <c r="H6" s="526" t="s">
        <v>117</v>
      </c>
      <c r="I6" s="198">
        <v>44609</v>
      </c>
      <c r="J6" s="525"/>
      <c r="K6" s="195" t="s">
        <v>116</v>
      </c>
      <c r="L6" s="193"/>
      <c r="M6" s="195" t="s">
        <v>115</v>
      </c>
      <c r="N6" s="194"/>
      <c r="O6" s="194"/>
      <c r="P6" s="194"/>
      <c r="Q6" s="193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</row>
    <row r="7" spans="1:42" s="487" customFormat="1" ht="70.5" customHeight="1" x14ac:dyDescent="0.2">
      <c r="A7" s="190" t="s">
        <v>262</v>
      </c>
      <c r="B7" s="190" t="s">
        <v>113</v>
      </c>
      <c r="C7" s="189" t="s">
        <v>580</v>
      </c>
      <c r="D7" s="189" t="s">
        <v>579</v>
      </c>
      <c r="E7" s="189" t="s">
        <v>578</v>
      </c>
      <c r="F7" s="189" t="s">
        <v>577</v>
      </c>
      <c r="G7" s="189" t="s">
        <v>108</v>
      </c>
      <c r="H7" s="189" t="s">
        <v>576</v>
      </c>
      <c r="I7" s="189" t="s">
        <v>106</v>
      </c>
      <c r="J7" s="189" t="s">
        <v>105</v>
      </c>
      <c r="K7" s="189" t="s">
        <v>104</v>
      </c>
      <c r="L7" s="189" t="s">
        <v>575</v>
      </c>
      <c r="M7" s="522" t="s">
        <v>102</v>
      </c>
      <c r="N7" s="522" t="s">
        <v>574</v>
      </c>
      <c r="O7" s="522" t="s">
        <v>100</v>
      </c>
      <c r="P7" s="522" t="s">
        <v>99</v>
      </c>
      <c r="Q7" s="521" t="s">
        <v>98</v>
      </c>
      <c r="R7" s="403" t="s">
        <v>491</v>
      </c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</row>
    <row r="8" spans="1:42" s="517" customFormat="1" ht="37.9" customHeight="1" x14ac:dyDescent="0.2">
      <c r="A8" s="470" t="s">
        <v>97</v>
      </c>
      <c r="B8" s="470" t="s">
        <v>573</v>
      </c>
      <c r="C8" s="469" t="s">
        <v>572</v>
      </c>
      <c r="D8" s="479" t="s">
        <v>571</v>
      </c>
      <c r="E8" s="469" t="s">
        <v>570</v>
      </c>
      <c r="F8" s="469" t="s">
        <v>569</v>
      </c>
      <c r="G8" s="520" t="s">
        <v>568</v>
      </c>
      <c r="H8" s="469" t="s">
        <v>567</v>
      </c>
      <c r="I8" s="505" t="s">
        <v>23</v>
      </c>
      <c r="J8" s="505" t="s">
        <v>23</v>
      </c>
      <c r="K8" s="519">
        <v>0.8</v>
      </c>
      <c r="L8" s="505" t="s">
        <v>518</v>
      </c>
      <c r="M8" s="496"/>
      <c r="N8" s="496"/>
      <c r="O8" s="515"/>
      <c r="P8" s="496"/>
      <c r="Q8" s="514"/>
      <c r="R8" s="513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</row>
    <row r="9" spans="1:42" s="487" customFormat="1" ht="33" customHeight="1" x14ac:dyDescent="0.2">
      <c r="A9" s="447"/>
      <c r="B9" s="447"/>
      <c r="C9" s="446"/>
      <c r="D9" s="502"/>
      <c r="E9" s="493"/>
      <c r="F9" s="493"/>
      <c r="G9" s="493"/>
      <c r="H9" s="493"/>
      <c r="I9" s="498"/>
      <c r="J9" s="498"/>
      <c r="K9" s="516"/>
      <c r="L9" s="498"/>
      <c r="M9" s="496"/>
      <c r="N9" s="496"/>
      <c r="O9" s="515"/>
      <c r="P9" s="496"/>
      <c r="Q9" s="514"/>
      <c r="R9" s="513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</row>
    <row r="10" spans="1:42" s="487" customFormat="1" ht="48.75" customHeight="1" x14ac:dyDescent="0.2">
      <c r="A10" s="447"/>
      <c r="B10" s="447"/>
      <c r="C10" s="446"/>
      <c r="D10" s="502"/>
      <c r="E10" s="478" t="s">
        <v>566</v>
      </c>
      <c r="F10" s="511" t="s">
        <v>565</v>
      </c>
      <c r="G10" s="511" t="s">
        <v>564</v>
      </c>
      <c r="H10" s="511" t="s">
        <v>126</v>
      </c>
      <c r="I10" s="490" t="s">
        <v>23</v>
      </c>
      <c r="J10" s="510">
        <f>+K10/4</f>
        <v>0.17499999999999999</v>
      </c>
      <c r="K10" s="509">
        <v>0.7</v>
      </c>
      <c r="L10" s="463" t="s">
        <v>518</v>
      </c>
      <c r="M10" s="453"/>
      <c r="N10" s="512"/>
      <c r="O10" s="482"/>
      <c r="P10" s="453"/>
      <c r="Q10" s="461"/>
      <c r="R10" s="508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</row>
    <row r="11" spans="1:42" s="487" customFormat="1" ht="47.25" customHeight="1" x14ac:dyDescent="0.2">
      <c r="A11" s="447"/>
      <c r="B11" s="447"/>
      <c r="C11" s="446"/>
      <c r="D11" s="502"/>
      <c r="E11" s="501"/>
      <c r="F11" s="511" t="s">
        <v>563</v>
      </c>
      <c r="G11" s="511" t="s">
        <v>562</v>
      </c>
      <c r="H11" s="511" t="s">
        <v>126</v>
      </c>
      <c r="I11" s="490" t="s">
        <v>23</v>
      </c>
      <c r="J11" s="510">
        <f>+K11/4</f>
        <v>0.17499999999999999</v>
      </c>
      <c r="K11" s="509">
        <v>0.7</v>
      </c>
      <c r="L11" s="463" t="s">
        <v>518</v>
      </c>
      <c r="M11" s="453"/>
      <c r="N11" s="482"/>
      <c r="O11" s="482"/>
      <c r="P11" s="453"/>
      <c r="Q11" s="461"/>
      <c r="R11" s="508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</row>
    <row r="12" spans="1:42" s="487" customFormat="1" ht="14.25" customHeight="1" x14ac:dyDescent="0.2">
      <c r="A12" s="447"/>
      <c r="B12" s="447"/>
      <c r="C12" s="446"/>
      <c r="D12" s="502"/>
      <c r="E12" s="501"/>
      <c r="F12" s="469" t="s">
        <v>561</v>
      </c>
      <c r="G12" s="469" t="s">
        <v>560</v>
      </c>
      <c r="H12" s="469" t="s">
        <v>126</v>
      </c>
      <c r="I12" s="505" t="s">
        <v>23</v>
      </c>
      <c r="J12" s="507">
        <v>0.17499999999999999</v>
      </c>
      <c r="K12" s="506">
        <v>0.7</v>
      </c>
      <c r="L12" s="505" t="s">
        <v>518</v>
      </c>
      <c r="M12" s="496"/>
      <c r="N12" s="496"/>
      <c r="O12" s="496"/>
      <c r="P12" s="496"/>
      <c r="Q12" s="504"/>
      <c r="R12" s="503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</row>
    <row r="13" spans="1:42" s="487" customFormat="1" ht="44.25" customHeight="1" x14ac:dyDescent="0.2">
      <c r="A13" s="447"/>
      <c r="B13" s="447"/>
      <c r="C13" s="446"/>
      <c r="D13" s="502"/>
      <c r="E13" s="501"/>
      <c r="F13" s="493"/>
      <c r="G13" s="493"/>
      <c r="H13" s="493"/>
      <c r="I13" s="498"/>
      <c r="J13" s="500"/>
      <c r="K13" s="499"/>
      <c r="L13" s="498"/>
      <c r="M13" s="497"/>
      <c r="N13" s="496"/>
      <c r="O13" s="497"/>
      <c r="P13" s="496"/>
      <c r="Q13" s="495"/>
      <c r="R13" s="494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</row>
    <row r="14" spans="1:42" s="487" customFormat="1" ht="82.5" customHeight="1" x14ac:dyDescent="0.2">
      <c r="A14" s="447"/>
      <c r="B14" s="447"/>
      <c r="C14" s="493"/>
      <c r="D14" s="475"/>
      <c r="E14" s="474"/>
      <c r="F14" s="491" t="s">
        <v>559</v>
      </c>
      <c r="G14" s="492" t="s">
        <v>558</v>
      </c>
      <c r="H14" s="491" t="s">
        <v>126</v>
      </c>
      <c r="I14" s="490" t="s">
        <v>23</v>
      </c>
      <c r="J14" s="489">
        <f>+K14/4</f>
        <v>0.17499999999999999</v>
      </c>
      <c r="K14" s="488">
        <v>0.7</v>
      </c>
      <c r="L14" s="463" t="s">
        <v>518</v>
      </c>
      <c r="M14" s="453"/>
      <c r="N14" s="482"/>
      <c r="O14" s="482"/>
      <c r="P14" s="453"/>
      <c r="Q14" s="461"/>
      <c r="R14" s="443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17"/>
    </row>
    <row r="15" spans="1:42" s="417" customFormat="1" ht="87.75" customHeight="1" x14ac:dyDescent="0.2">
      <c r="A15" s="447"/>
      <c r="B15" s="447"/>
      <c r="C15" s="486" t="s">
        <v>557</v>
      </c>
      <c r="D15" s="485" t="s">
        <v>556</v>
      </c>
      <c r="E15" s="484" t="s">
        <v>555</v>
      </c>
      <c r="F15" s="484" t="s">
        <v>554</v>
      </c>
      <c r="G15" s="484" t="s">
        <v>553</v>
      </c>
      <c r="H15" s="457" t="s">
        <v>552</v>
      </c>
      <c r="I15" s="456" t="s">
        <v>23</v>
      </c>
      <c r="J15" s="483">
        <v>1</v>
      </c>
      <c r="K15" s="483">
        <v>1</v>
      </c>
      <c r="L15" s="467" t="s">
        <v>518</v>
      </c>
      <c r="M15" s="453"/>
      <c r="N15" s="482"/>
      <c r="O15" s="453"/>
      <c r="P15" s="453"/>
      <c r="Q15" s="461"/>
      <c r="R15" s="465"/>
    </row>
    <row r="16" spans="1:42" s="417" customFormat="1" ht="94.15" customHeight="1" x14ac:dyDescent="0.2">
      <c r="A16" s="447"/>
      <c r="B16" s="481"/>
      <c r="C16" s="480"/>
      <c r="D16" s="479" t="s">
        <v>551</v>
      </c>
      <c r="E16" s="478" t="s">
        <v>550</v>
      </c>
      <c r="F16" s="443" t="s">
        <v>548</v>
      </c>
      <c r="G16" s="473" t="s">
        <v>549</v>
      </c>
      <c r="H16" s="472" t="s">
        <v>548</v>
      </c>
      <c r="I16" s="440" t="s">
        <v>23</v>
      </c>
      <c r="J16" s="449">
        <v>1</v>
      </c>
      <c r="K16" s="449">
        <v>1</v>
      </c>
      <c r="L16" s="467" t="s">
        <v>518</v>
      </c>
      <c r="M16" s="471"/>
      <c r="N16" s="453"/>
      <c r="O16" s="453"/>
      <c r="P16" s="453"/>
      <c r="Q16" s="461"/>
      <c r="R16" s="465"/>
    </row>
    <row r="17" spans="1:18" s="417" customFormat="1" ht="94.15" customHeight="1" x14ac:dyDescent="0.2">
      <c r="A17" s="447"/>
      <c r="B17" s="477"/>
      <c r="C17" s="476"/>
      <c r="D17" s="475"/>
      <c r="E17" s="474"/>
      <c r="F17" s="443" t="s">
        <v>547</v>
      </c>
      <c r="G17" s="473" t="s">
        <v>546</v>
      </c>
      <c r="H17" s="472" t="s">
        <v>545</v>
      </c>
      <c r="I17" s="440">
        <v>1</v>
      </c>
      <c r="J17" s="440">
        <v>0.03</v>
      </c>
      <c r="K17" s="440">
        <v>12</v>
      </c>
      <c r="L17" s="467" t="s">
        <v>81</v>
      </c>
      <c r="M17" s="471"/>
      <c r="N17" s="453"/>
      <c r="O17" s="453"/>
      <c r="P17" s="453"/>
      <c r="Q17" s="461"/>
      <c r="R17" s="465"/>
    </row>
    <row r="18" spans="1:18" s="417" customFormat="1" ht="56.25" customHeight="1" x14ac:dyDescent="0.2">
      <c r="A18" s="447"/>
      <c r="B18" s="470" t="s">
        <v>544</v>
      </c>
      <c r="C18" s="469" t="s">
        <v>543</v>
      </c>
      <c r="D18" s="462" t="s">
        <v>542</v>
      </c>
      <c r="E18" s="468" t="s">
        <v>541</v>
      </c>
      <c r="F18" s="443" t="s">
        <v>540</v>
      </c>
      <c r="G18" s="442" t="s">
        <v>539</v>
      </c>
      <c r="H18" s="443" t="s">
        <v>538</v>
      </c>
      <c r="I18" s="453">
        <v>1</v>
      </c>
      <c r="J18" s="449">
        <v>1</v>
      </c>
      <c r="K18" s="449">
        <v>1</v>
      </c>
      <c r="L18" s="467" t="s">
        <v>81</v>
      </c>
      <c r="M18" s="467"/>
      <c r="N18" s="453"/>
      <c r="O18" s="453"/>
      <c r="P18" s="449"/>
      <c r="Q18" s="461"/>
      <c r="R18" s="460"/>
    </row>
    <row r="19" spans="1:18" s="417" customFormat="1" ht="56.25" customHeight="1" x14ac:dyDescent="0.2">
      <c r="A19" s="447"/>
      <c r="B19" s="447"/>
      <c r="C19" s="446"/>
      <c r="D19" s="462"/>
      <c r="E19" s="468" t="s">
        <v>537</v>
      </c>
      <c r="F19" s="443" t="s">
        <v>536</v>
      </c>
      <c r="G19" s="442" t="s">
        <v>535</v>
      </c>
      <c r="H19" s="443" t="s">
        <v>534</v>
      </c>
      <c r="I19" s="453">
        <v>1</v>
      </c>
      <c r="J19" s="449">
        <v>1</v>
      </c>
      <c r="K19" s="449">
        <v>1</v>
      </c>
      <c r="L19" s="467" t="s">
        <v>518</v>
      </c>
      <c r="M19" s="467"/>
      <c r="N19" s="453"/>
      <c r="O19" s="453"/>
      <c r="P19" s="449"/>
      <c r="Q19" s="461"/>
      <c r="R19" s="460"/>
    </row>
    <row r="20" spans="1:18" s="417" customFormat="1" ht="99.75" customHeight="1" x14ac:dyDescent="0.2">
      <c r="A20" s="447"/>
      <c r="B20" s="447"/>
      <c r="C20" s="446"/>
      <c r="D20" s="462"/>
      <c r="E20" s="468" t="s">
        <v>533</v>
      </c>
      <c r="F20" s="443" t="s">
        <v>532</v>
      </c>
      <c r="G20" s="442" t="s">
        <v>531</v>
      </c>
      <c r="H20" s="443" t="s">
        <v>530</v>
      </c>
      <c r="I20" s="453">
        <v>1</v>
      </c>
      <c r="J20" s="449">
        <v>1</v>
      </c>
      <c r="K20" s="449">
        <v>1</v>
      </c>
      <c r="L20" s="467" t="s">
        <v>81</v>
      </c>
      <c r="M20" s="466"/>
      <c r="N20" s="453"/>
      <c r="O20" s="453"/>
      <c r="P20" s="449"/>
      <c r="Q20" s="461"/>
      <c r="R20" s="465"/>
    </row>
    <row r="21" spans="1:18" s="417" customFormat="1" ht="100.5" customHeight="1" x14ac:dyDescent="0.2">
      <c r="A21" s="447"/>
      <c r="B21" s="447"/>
      <c r="C21" s="446"/>
      <c r="D21" s="462" t="s">
        <v>529</v>
      </c>
      <c r="E21" s="443" t="s">
        <v>528</v>
      </c>
      <c r="F21" s="443" t="s">
        <v>527</v>
      </c>
      <c r="G21" s="442" t="s">
        <v>526</v>
      </c>
      <c r="H21" s="443" t="s">
        <v>126</v>
      </c>
      <c r="I21" s="453">
        <v>1</v>
      </c>
      <c r="J21" s="449">
        <v>1</v>
      </c>
      <c r="K21" s="449">
        <v>1</v>
      </c>
      <c r="L21" s="463" t="s">
        <v>518</v>
      </c>
      <c r="M21" s="454"/>
      <c r="N21" s="453"/>
      <c r="O21" s="453"/>
      <c r="P21" s="449"/>
      <c r="Q21" s="461"/>
      <c r="R21" s="465"/>
    </row>
    <row r="22" spans="1:18" s="417" customFormat="1" ht="56.25" customHeight="1" x14ac:dyDescent="0.2">
      <c r="A22" s="447"/>
      <c r="B22" s="447"/>
      <c r="C22" s="446"/>
      <c r="D22" s="462"/>
      <c r="E22" s="443" t="s">
        <v>525</v>
      </c>
      <c r="F22" s="443" t="s">
        <v>524</v>
      </c>
      <c r="G22" s="442" t="s">
        <v>523</v>
      </c>
      <c r="H22" s="443" t="s">
        <v>522</v>
      </c>
      <c r="I22" s="464">
        <v>1</v>
      </c>
      <c r="J22" s="451">
        <v>1</v>
      </c>
      <c r="K22" s="451">
        <v>1</v>
      </c>
      <c r="L22" s="463" t="s">
        <v>81</v>
      </c>
      <c r="M22" s="116"/>
      <c r="N22" s="453"/>
      <c r="O22" s="453"/>
      <c r="P22" s="449"/>
      <c r="Q22" s="461"/>
      <c r="R22" s="460"/>
    </row>
    <row r="23" spans="1:18" s="417" customFormat="1" ht="78.75" customHeight="1" x14ac:dyDescent="0.2">
      <c r="A23" s="447"/>
      <c r="B23" s="447"/>
      <c r="C23" s="446"/>
      <c r="D23" s="462"/>
      <c r="E23" s="443" t="s">
        <v>521</v>
      </c>
      <c r="F23" s="443" t="s">
        <v>520</v>
      </c>
      <c r="G23" s="442" t="s">
        <v>519</v>
      </c>
      <c r="H23" s="443" t="s">
        <v>126</v>
      </c>
      <c r="I23" s="453">
        <v>1</v>
      </c>
      <c r="J23" s="449">
        <v>1</v>
      </c>
      <c r="K23" s="449">
        <v>1</v>
      </c>
      <c r="L23" s="435" t="s">
        <v>518</v>
      </c>
      <c r="M23" s="116"/>
      <c r="N23" s="453"/>
      <c r="O23" s="453"/>
      <c r="P23" s="449"/>
      <c r="Q23" s="461"/>
      <c r="R23" s="460"/>
    </row>
    <row r="24" spans="1:18" s="417" customFormat="1" ht="144.75" customHeight="1" x14ac:dyDescent="0.2">
      <c r="A24" s="447"/>
      <c r="B24" s="447"/>
      <c r="C24" s="446"/>
      <c r="D24" s="459" t="s">
        <v>517</v>
      </c>
      <c r="E24" s="458" t="s">
        <v>516</v>
      </c>
      <c r="F24" s="443" t="s">
        <v>515</v>
      </c>
      <c r="G24" s="457" t="s">
        <v>514</v>
      </c>
      <c r="H24" s="443" t="s">
        <v>504</v>
      </c>
      <c r="I24" s="456" t="s">
        <v>23</v>
      </c>
      <c r="J24" s="455" t="s">
        <v>23</v>
      </c>
      <c r="K24" s="455" t="s">
        <v>513</v>
      </c>
      <c r="L24" s="435" t="s">
        <v>13</v>
      </c>
      <c r="M24" s="454"/>
      <c r="N24" s="453"/>
      <c r="O24" s="453"/>
      <c r="P24" s="449"/>
      <c r="Q24" s="435"/>
      <c r="R24" s="441"/>
    </row>
    <row r="25" spans="1:18" s="417" customFormat="1" ht="40.5" customHeight="1" x14ac:dyDescent="0.2">
      <c r="A25" s="447"/>
      <c r="B25" s="447"/>
      <c r="C25" s="446"/>
      <c r="D25" s="452" t="s">
        <v>512</v>
      </c>
      <c r="E25" s="444" t="s">
        <v>507</v>
      </c>
      <c r="F25" s="443" t="s">
        <v>511</v>
      </c>
      <c r="G25" s="442" t="s">
        <v>510</v>
      </c>
      <c r="H25" s="441" t="s">
        <v>504</v>
      </c>
      <c r="I25" s="440" t="s">
        <v>503</v>
      </c>
      <c r="J25" s="440" t="s">
        <v>503</v>
      </c>
      <c r="K25" s="440" t="s">
        <v>503</v>
      </c>
      <c r="L25" s="439" t="s">
        <v>81</v>
      </c>
      <c r="M25" s="438"/>
      <c r="N25" s="451"/>
      <c r="O25" s="449"/>
      <c r="P25" s="436"/>
      <c r="Q25" s="435"/>
      <c r="R25" s="434"/>
    </row>
    <row r="26" spans="1:18" s="417" customFormat="1" ht="40.5" customHeight="1" x14ac:dyDescent="0.2">
      <c r="A26" s="447"/>
      <c r="B26" s="447"/>
      <c r="C26" s="446"/>
      <c r="D26" s="445"/>
      <c r="E26" s="444" t="s">
        <v>507</v>
      </c>
      <c r="F26" s="443" t="s">
        <v>509</v>
      </c>
      <c r="G26" s="442" t="s">
        <v>508</v>
      </c>
      <c r="H26" s="441" t="s">
        <v>504</v>
      </c>
      <c r="I26" s="440" t="s">
        <v>503</v>
      </c>
      <c r="J26" s="440" t="s">
        <v>503</v>
      </c>
      <c r="K26" s="440" t="s">
        <v>503</v>
      </c>
      <c r="L26" s="439" t="s">
        <v>81</v>
      </c>
      <c r="M26" s="438"/>
      <c r="N26" s="450"/>
      <c r="O26" s="449"/>
      <c r="P26" s="436"/>
      <c r="Q26" s="435"/>
      <c r="R26" s="448"/>
    </row>
    <row r="27" spans="1:18" s="417" customFormat="1" ht="54" customHeight="1" x14ac:dyDescent="0.2">
      <c r="A27" s="447"/>
      <c r="B27" s="447"/>
      <c r="C27" s="446"/>
      <c r="D27" s="445"/>
      <c r="E27" s="444" t="s">
        <v>507</v>
      </c>
      <c r="F27" s="443" t="s">
        <v>506</v>
      </c>
      <c r="G27" s="442" t="s">
        <v>505</v>
      </c>
      <c r="H27" s="441" t="s">
        <v>504</v>
      </c>
      <c r="I27" s="440" t="s">
        <v>503</v>
      </c>
      <c r="J27" s="440" t="s">
        <v>503</v>
      </c>
      <c r="K27" s="440" t="s">
        <v>503</v>
      </c>
      <c r="L27" s="439" t="s">
        <v>81</v>
      </c>
      <c r="M27" s="438"/>
      <c r="N27" s="437"/>
      <c r="O27" s="437"/>
      <c r="P27" s="436"/>
      <c r="Q27" s="435"/>
      <c r="R27" s="434"/>
    </row>
    <row r="28" spans="1:18" s="417" customFormat="1" ht="33" customHeight="1" thickBot="1" x14ac:dyDescent="0.3">
      <c r="A28" s="433" t="s">
        <v>2</v>
      </c>
      <c r="B28" s="432">
        <v>18</v>
      </c>
      <c r="C28" s="432"/>
      <c r="D28" s="431"/>
      <c r="E28" s="425"/>
      <c r="F28" s="425"/>
      <c r="G28" s="430"/>
      <c r="H28" s="429" t="s">
        <v>1</v>
      </c>
      <c r="I28" s="428"/>
      <c r="J28" s="427"/>
      <c r="K28" s="427"/>
      <c r="L28" s="426"/>
      <c r="M28" s="425"/>
      <c r="N28" s="111" t="s">
        <v>0</v>
      </c>
      <c r="O28" s="109"/>
      <c r="P28" s="424"/>
      <c r="Q28" s="423"/>
    </row>
    <row r="29" spans="1:18" s="417" customFormat="1" x14ac:dyDescent="0.2">
      <c r="I29" s="418"/>
      <c r="M29" s="418"/>
      <c r="N29" s="418"/>
    </row>
    <row r="30" spans="1:18" s="417" customFormat="1" x14ac:dyDescent="0.2">
      <c r="H30" s="422"/>
      <c r="I30" s="418"/>
      <c r="M30" s="418"/>
      <c r="N30" s="418"/>
    </row>
    <row r="31" spans="1:18" s="417" customFormat="1" x14ac:dyDescent="0.2">
      <c r="I31" s="418"/>
      <c r="M31" s="418"/>
      <c r="N31" s="418"/>
    </row>
    <row r="32" spans="1:18" s="417" customFormat="1" x14ac:dyDescent="0.2">
      <c r="I32" s="418"/>
      <c r="M32" s="418"/>
      <c r="N32" s="418"/>
    </row>
    <row r="33" spans="9:18" s="417" customFormat="1" x14ac:dyDescent="0.2">
      <c r="I33" s="418"/>
      <c r="M33" s="418"/>
      <c r="N33" s="418"/>
    </row>
    <row r="34" spans="9:18" s="417" customFormat="1" x14ac:dyDescent="0.2">
      <c r="I34" s="418"/>
      <c r="M34" s="418"/>
      <c r="N34" s="418"/>
    </row>
    <row r="35" spans="9:18" s="417" customFormat="1" x14ac:dyDescent="0.2">
      <c r="I35" s="418"/>
      <c r="M35" s="418"/>
      <c r="N35" s="418"/>
    </row>
    <row r="36" spans="9:18" s="417" customFormat="1" x14ac:dyDescent="0.2">
      <c r="I36" s="418"/>
      <c r="M36" s="418"/>
      <c r="N36" s="418"/>
      <c r="R36" s="422"/>
    </row>
    <row r="37" spans="9:18" s="417" customFormat="1" x14ac:dyDescent="0.2">
      <c r="I37" s="418"/>
      <c r="M37" s="418"/>
      <c r="N37" s="418"/>
      <c r="R37" s="421"/>
    </row>
    <row r="38" spans="9:18" s="417" customFormat="1" x14ac:dyDescent="0.2">
      <c r="I38" s="418"/>
      <c r="M38" s="418"/>
      <c r="N38" s="418"/>
      <c r="R38" s="420"/>
    </row>
    <row r="39" spans="9:18" s="417" customFormat="1" x14ac:dyDescent="0.2">
      <c r="I39" s="418"/>
      <c r="M39" s="418"/>
      <c r="N39" s="418"/>
      <c r="R39" s="419"/>
    </row>
    <row r="40" spans="9:18" s="417" customFormat="1" x14ac:dyDescent="0.2">
      <c r="I40" s="418"/>
      <c r="M40" s="418"/>
      <c r="N40" s="418"/>
    </row>
    <row r="41" spans="9:18" s="417" customFormat="1" x14ac:dyDescent="0.2">
      <c r="I41" s="418"/>
      <c r="M41" s="418"/>
      <c r="N41" s="418"/>
    </row>
    <row r="42" spans="9:18" s="417" customFormat="1" x14ac:dyDescent="0.2">
      <c r="I42" s="418"/>
      <c r="M42" s="418"/>
      <c r="N42" s="418"/>
    </row>
    <row r="43" spans="9:18" s="417" customFormat="1" x14ac:dyDescent="0.2">
      <c r="I43" s="418"/>
      <c r="M43" s="418"/>
      <c r="N43" s="418"/>
    </row>
    <row r="44" spans="9:18" s="417" customFormat="1" x14ac:dyDescent="0.2">
      <c r="I44" s="418"/>
      <c r="M44" s="418"/>
      <c r="N44" s="418"/>
    </row>
    <row r="45" spans="9:18" s="417" customFormat="1" x14ac:dyDescent="0.2">
      <c r="I45" s="418"/>
      <c r="M45" s="418"/>
      <c r="N45" s="418"/>
    </row>
    <row r="46" spans="9:18" s="417" customFormat="1" x14ac:dyDescent="0.2">
      <c r="I46" s="418"/>
      <c r="M46" s="418"/>
      <c r="N46" s="418"/>
    </row>
    <row r="47" spans="9:18" s="417" customFormat="1" x14ac:dyDescent="0.2">
      <c r="I47" s="418"/>
      <c r="M47" s="418"/>
      <c r="N47" s="418"/>
    </row>
    <row r="48" spans="9:18" s="417" customFormat="1" x14ac:dyDescent="0.2">
      <c r="I48" s="418"/>
      <c r="M48" s="418"/>
      <c r="N48" s="418"/>
    </row>
    <row r="49" spans="9:14" s="417" customFormat="1" x14ac:dyDescent="0.2">
      <c r="I49" s="418"/>
      <c r="M49" s="418"/>
      <c r="N49" s="418"/>
    </row>
    <row r="50" spans="9:14" s="417" customFormat="1" x14ac:dyDescent="0.2">
      <c r="I50" s="418"/>
      <c r="M50" s="418"/>
      <c r="N50" s="418"/>
    </row>
    <row r="51" spans="9:14" s="417" customFormat="1" x14ac:dyDescent="0.2">
      <c r="I51" s="418"/>
      <c r="M51" s="418"/>
      <c r="N51" s="418"/>
    </row>
    <row r="52" spans="9:14" s="417" customFormat="1" x14ac:dyDescent="0.2">
      <c r="I52" s="418"/>
      <c r="M52" s="418"/>
      <c r="N52" s="418"/>
    </row>
    <row r="53" spans="9:14" s="417" customFormat="1" x14ac:dyDescent="0.2">
      <c r="I53" s="418"/>
      <c r="M53" s="418"/>
      <c r="N53" s="418"/>
    </row>
    <row r="54" spans="9:14" s="417" customFormat="1" x14ac:dyDescent="0.2">
      <c r="I54" s="418"/>
      <c r="M54" s="418"/>
      <c r="N54" s="418"/>
    </row>
    <row r="55" spans="9:14" s="417" customFormat="1" x14ac:dyDescent="0.2">
      <c r="I55" s="418"/>
      <c r="M55" s="418"/>
      <c r="N55" s="418"/>
    </row>
    <row r="56" spans="9:14" s="417" customFormat="1" x14ac:dyDescent="0.2">
      <c r="I56" s="418"/>
      <c r="M56" s="418"/>
      <c r="N56" s="418"/>
    </row>
    <row r="57" spans="9:14" s="417" customFormat="1" x14ac:dyDescent="0.2">
      <c r="I57" s="418"/>
      <c r="M57" s="418"/>
      <c r="N57" s="418"/>
    </row>
    <row r="58" spans="9:14" s="417" customFormat="1" x14ac:dyDescent="0.2">
      <c r="I58" s="418"/>
      <c r="M58" s="418"/>
      <c r="N58" s="418"/>
    </row>
    <row r="59" spans="9:14" s="417" customFormat="1" x14ac:dyDescent="0.2">
      <c r="I59" s="418"/>
      <c r="M59" s="418"/>
      <c r="N59" s="418"/>
    </row>
    <row r="60" spans="9:14" s="417" customFormat="1" x14ac:dyDescent="0.2">
      <c r="I60" s="418"/>
      <c r="M60" s="418"/>
      <c r="N60" s="418"/>
    </row>
    <row r="61" spans="9:14" s="417" customFormat="1" x14ac:dyDescent="0.2">
      <c r="I61" s="418"/>
      <c r="M61" s="418"/>
      <c r="N61" s="418"/>
    </row>
    <row r="62" spans="9:14" s="417" customFormat="1" x14ac:dyDescent="0.2">
      <c r="I62" s="418"/>
      <c r="M62" s="418"/>
      <c r="N62" s="418"/>
    </row>
    <row r="63" spans="9:14" s="417" customFormat="1" x14ac:dyDescent="0.2">
      <c r="I63" s="418"/>
      <c r="M63" s="418"/>
      <c r="N63" s="418"/>
    </row>
    <row r="64" spans="9:14" s="417" customFormat="1" x14ac:dyDescent="0.2">
      <c r="I64" s="418"/>
      <c r="M64" s="418"/>
      <c r="N64" s="418"/>
    </row>
    <row r="65" spans="9:14" s="417" customFormat="1" x14ac:dyDescent="0.2">
      <c r="I65" s="418"/>
      <c r="M65" s="418"/>
      <c r="N65" s="418"/>
    </row>
    <row r="66" spans="9:14" s="417" customFormat="1" x14ac:dyDescent="0.2">
      <c r="I66" s="418"/>
      <c r="M66" s="418"/>
      <c r="N66" s="418"/>
    </row>
    <row r="67" spans="9:14" s="417" customFormat="1" x14ac:dyDescent="0.2">
      <c r="I67" s="418"/>
      <c r="M67" s="418"/>
      <c r="N67" s="418"/>
    </row>
    <row r="68" spans="9:14" s="417" customFormat="1" x14ac:dyDescent="0.2">
      <c r="I68" s="418"/>
      <c r="M68" s="418"/>
      <c r="N68" s="418"/>
    </row>
    <row r="69" spans="9:14" s="417" customFormat="1" x14ac:dyDescent="0.2">
      <c r="I69" s="418"/>
      <c r="M69" s="418"/>
      <c r="N69" s="418"/>
    </row>
    <row r="70" spans="9:14" s="417" customFormat="1" x14ac:dyDescent="0.2">
      <c r="I70" s="418"/>
      <c r="M70" s="418"/>
      <c r="N70" s="418"/>
    </row>
    <row r="71" spans="9:14" s="417" customFormat="1" x14ac:dyDescent="0.2">
      <c r="I71" s="418"/>
      <c r="M71" s="418"/>
      <c r="N71" s="418"/>
    </row>
    <row r="72" spans="9:14" s="417" customFormat="1" x14ac:dyDescent="0.2">
      <c r="I72" s="418"/>
      <c r="M72" s="418"/>
      <c r="N72" s="418"/>
    </row>
    <row r="73" spans="9:14" s="417" customFormat="1" x14ac:dyDescent="0.2">
      <c r="I73" s="418"/>
      <c r="M73" s="418"/>
      <c r="N73" s="418"/>
    </row>
    <row r="74" spans="9:14" s="417" customFormat="1" x14ac:dyDescent="0.2">
      <c r="I74" s="418"/>
      <c r="M74" s="418"/>
      <c r="N74" s="418"/>
    </row>
    <row r="75" spans="9:14" s="417" customFormat="1" x14ac:dyDescent="0.2">
      <c r="I75" s="418"/>
      <c r="M75" s="418"/>
      <c r="N75" s="418"/>
    </row>
    <row r="76" spans="9:14" s="417" customFormat="1" x14ac:dyDescent="0.2">
      <c r="I76" s="418"/>
      <c r="M76" s="418"/>
      <c r="N76" s="418"/>
    </row>
    <row r="77" spans="9:14" s="417" customFormat="1" x14ac:dyDescent="0.2">
      <c r="I77" s="418"/>
      <c r="M77" s="418"/>
      <c r="N77" s="418"/>
    </row>
    <row r="78" spans="9:14" s="417" customFormat="1" x14ac:dyDescent="0.2">
      <c r="I78" s="418"/>
      <c r="M78" s="418"/>
      <c r="N78" s="418"/>
    </row>
    <row r="79" spans="9:14" s="417" customFormat="1" x14ac:dyDescent="0.2">
      <c r="I79" s="418"/>
      <c r="M79" s="418"/>
      <c r="N79" s="418"/>
    </row>
    <row r="80" spans="9:14" s="417" customFormat="1" x14ac:dyDescent="0.2">
      <c r="I80" s="418"/>
      <c r="M80" s="418"/>
      <c r="N80" s="418"/>
    </row>
    <row r="81" spans="9:14" s="417" customFormat="1" x14ac:dyDescent="0.2">
      <c r="I81" s="418"/>
      <c r="M81" s="418"/>
      <c r="N81" s="418"/>
    </row>
    <row r="82" spans="9:14" s="417" customFormat="1" x14ac:dyDescent="0.2">
      <c r="I82" s="418"/>
      <c r="M82" s="418"/>
      <c r="N82" s="418"/>
    </row>
    <row r="83" spans="9:14" s="417" customFormat="1" x14ac:dyDescent="0.2">
      <c r="I83" s="418"/>
      <c r="M83" s="418"/>
      <c r="N83" s="418"/>
    </row>
    <row r="84" spans="9:14" s="417" customFormat="1" x14ac:dyDescent="0.2">
      <c r="I84" s="418"/>
      <c r="M84" s="418"/>
      <c r="N84" s="418"/>
    </row>
    <row r="85" spans="9:14" s="417" customFormat="1" x14ac:dyDescent="0.2">
      <c r="I85" s="418"/>
      <c r="M85" s="418"/>
      <c r="N85" s="418"/>
    </row>
    <row r="86" spans="9:14" s="417" customFormat="1" x14ac:dyDescent="0.2">
      <c r="I86" s="418"/>
      <c r="M86" s="418"/>
      <c r="N86" s="418"/>
    </row>
    <row r="87" spans="9:14" s="417" customFormat="1" x14ac:dyDescent="0.2">
      <c r="I87" s="418"/>
      <c r="M87" s="418"/>
      <c r="N87" s="418"/>
    </row>
    <row r="88" spans="9:14" s="417" customFormat="1" x14ac:dyDescent="0.2">
      <c r="I88" s="418"/>
      <c r="M88" s="418"/>
      <c r="N88" s="418"/>
    </row>
    <row r="89" spans="9:14" s="417" customFormat="1" x14ac:dyDescent="0.2">
      <c r="I89" s="418"/>
      <c r="M89" s="418"/>
      <c r="N89" s="418"/>
    </row>
    <row r="90" spans="9:14" s="417" customFormat="1" x14ac:dyDescent="0.2">
      <c r="I90" s="418"/>
      <c r="M90" s="418"/>
      <c r="N90" s="418"/>
    </row>
    <row r="91" spans="9:14" s="417" customFormat="1" x14ac:dyDescent="0.2">
      <c r="I91" s="418"/>
      <c r="M91" s="418"/>
      <c r="N91" s="418"/>
    </row>
    <row r="92" spans="9:14" s="417" customFormat="1" x14ac:dyDescent="0.2">
      <c r="I92" s="418"/>
      <c r="M92" s="418"/>
      <c r="N92" s="418"/>
    </row>
    <row r="93" spans="9:14" s="417" customFormat="1" x14ac:dyDescent="0.2">
      <c r="I93" s="418"/>
      <c r="M93" s="418"/>
      <c r="N93" s="418"/>
    </row>
    <row r="94" spans="9:14" s="417" customFormat="1" x14ac:dyDescent="0.2">
      <c r="I94" s="418"/>
      <c r="M94" s="418"/>
      <c r="N94" s="418"/>
    </row>
    <row r="95" spans="9:14" s="417" customFormat="1" x14ac:dyDescent="0.2">
      <c r="I95" s="418"/>
      <c r="M95" s="418"/>
      <c r="N95" s="418"/>
    </row>
    <row r="96" spans="9:14" s="417" customFormat="1" x14ac:dyDescent="0.2">
      <c r="I96" s="418"/>
      <c r="M96" s="418"/>
      <c r="N96" s="418"/>
    </row>
    <row r="97" spans="9:14" s="417" customFormat="1" x14ac:dyDescent="0.2">
      <c r="I97" s="418"/>
      <c r="M97" s="418"/>
      <c r="N97" s="418"/>
    </row>
    <row r="98" spans="9:14" s="417" customFormat="1" x14ac:dyDescent="0.2">
      <c r="I98" s="418"/>
      <c r="M98" s="418"/>
      <c r="N98" s="418"/>
    </row>
    <row r="99" spans="9:14" s="417" customFormat="1" x14ac:dyDescent="0.2">
      <c r="I99" s="418"/>
      <c r="M99" s="418"/>
      <c r="N99" s="418"/>
    </row>
    <row r="100" spans="9:14" s="417" customFormat="1" x14ac:dyDescent="0.2">
      <c r="I100" s="418"/>
      <c r="M100" s="418"/>
      <c r="N100" s="418"/>
    </row>
    <row r="101" spans="9:14" s="417" customFormat="1" x14ac:dyDescent="0.2">
      <c r="I101" s="418"/>
      <c r="M101" s="418"/>
      <c r="N101" s="418"/>
    </row>
    <row r="102" spans="9:14" s="417" customFormat="1" x14ac:dyDescent="0.2">
      <c r="I102" s="418"/>
      <c r="M102" s="418"/>
      <c r="N102" s="418"/>
    </row>
    <row r="103" spans="9:14" s="417" customFormat="1" x14ac:dyDescent="0.2">
      <c r="I103" s="418"/>
      <c r="M103" s="418"/>
      <c r="N103" s="418"/>
    </row>
    <row r="104" spans="9:14" s="417" customFormat="1" x14ac:dyDescent="0.2">
      <c r="I104" s="418"/>
      <c r="M104" s="418"/>
      <c r="N104" s="418"/>
    </row>
    <row r="105" spans="9:14" s="417" customFormat="1" x14ac:dyDescent="0.2">
      <c r="I105" s="418"/>
      <c r="M105" s="418"/>
      <c r="N105" s="418"/>
    </row>
    <row r="106" spans="9:14" s="417" customFormat="1" x14ac:dyDescent="0.2">
      <c r="I106" s="418"/>
      <c r="M106" s="418"/>
      <c r="N106" s="418"/>
    </row>
    <row r="107" spans="9:14" s="417" customFormat="1" x14ac:dyDescent="0.2">
      <c r="I107" s="418"/>
      <c r="M107" s="418"/>
      <c r="N107" s="418"/>
    </row>
    <row r="108" spans="9:14" s="417" customFormat="1" x14ac:dyDescent="0.2">
      <c r="I108" s="418"/>
      <c r="M108" s="418"/>
      <c r="N108" s="418"/>
    </row>
    <row r="109" spans="9:14" s="417" customFormat="1" x14ac:dyDescent="0.2">
      <c r="I109" s="418"/>
      <c r="M109" s="418"/>
      <c r="N109" s="418"/>
    </row>
    <row r="110" spans="9:14" s="417" customFormat="1" x14ac:dyDescent="0.2">
      <c r="I110" s="418"/>
      <c r="M110" s="418"/>
      <c r="N110" s="418"/>
    </row>
    <row r="111" spans="9:14" s="417" customFormat="1" x14ac:dyDescent="0.2">
      <c r="I111" s="418"/>
      <c r="M111" s="418"/>
      <c r="N111" s="418"/>
    </row>
    <row r="112" spans="9:14" s="417" customFormat="1" x14ac:dyDescent="0.2">
      <c r="I112" s="418"/>
      <c r="M112" s="418"/>
      <c r="N112" s="418"/>
    </row>
    <row r="113" spans="9:14" s="417" customFormat="1" x14ac:dyDescent="0.2">
      <c r="I113" s="418"/>
      <c r="M113" s="418"/>
      <c r="N113" s="418"/>
    </row>
    <row r="114" spans="9:14" s="417" customFormat="1" x14ac:dyDescent="0.2">
      <c r="I114" s="418"/>
      <c r="M114" s="418"/>
      <c r="N114" s="418"/>
    </row>
    <row r="115" spans="9:14" s="417" customFormat="1" x14ac:dyDescent="0.2">
      <c r="I115" s="418"/>
      <c r="M115" s="418"/>
      <c r="N115" s="418"/>
    </row>
    <row r="116" spans="9:14" s="417" customFormat="1" x14ac:dyDescent="0.2">
      <c r="I116" s="418"/>
      <c r="M116" s="418"/>
      <c r="N116" s="418"/>
    </row>
    <row r="117" spans="9:14" s="417" customFormat="1" x14ac:dyDescent="0.2">
      <c r="I117" s="418"/>
      <c r="M117" s="418"/>
      <c r="N117" s="418"/>
    </row>
    <row r="118" spans="9:14" s="417" customFormat="1" x14ac:dyDescent="0.2">
      <c r="I118" s="418"/>
      <c r="M118" s="418"/>
      <c r="N118" s="418"/>
    </row>
    <row r="119" spans="9:14" s="417" customFormat="1" x14ac:dyDescent="0.2">
      <c r="I119" s="418"/>
      <c r="M119" s="418"/>
      <c r="N119" s="418"/>
    </row>
    <row r="120" spans="9:14" s="417" customFormat="1" x14ac:dyDescent="0.2">
      <c r="I120" s="418"/>
      <c r="M120" s="418"/>
      <c r="N120" s="418"/>
    </row>
    <row r="121" spans="9:14" s="417" customFormat="1" x14ac:dyDescent="0.2">
      <c r="I121" s="418"/>
      <c r="M121" s="418"/>
      <c r="N121" s="418"/>
    </row>
    <row r="122" spans="9:14" s="417" customFormat="1" x14ac:dyDescent="0.2">
      <c r="I122" s="418"/>
      <c r="M122" s="418"/>
      <c r="N122" s="418"/>
    </row>
    <row r="123" spans="9:14" s="417" customFormat="1" x14ac:dyDescent="0.2">
      <c r="I123" s="418"/>
      <c r="M123" s="418"/>
      <c r="N123" s="418"/>
    </row>
    <row r="124" spans="9:14" s="417" customFormat="1" x14ac:dyDescent="0.2">
      <c r="I124" s="418"/>
      <c r="M124" s="418"/>
      <c r="N124" s="418"/>
    </row>
    <row r="125" spans="9:14" s="417" customFormat="1" x14ac:dyDescent="0.2">
      <c r="I125" s="418"/>
      <c r="M125" s="418"/>
      <c r="N125" s="418"/>
    </row>
    <row r="126" spans="9:14" s="417" customFormat="1" x14ac:dyDescent="0.2">
      <c r="I126" s="418"/>
      <c r="M126" s="418"/>
      <c r="N126" s="418"/>
    </row>
    <row r="127" spans="9:14" s="417" customFormat="1" x14ac:dyDescent="0.2">
      <c r="I127" s="418"/>
      <c r="M127" s="418"/>
      <c r="N127" s="418"/>
    </row>
    <row r="128" spans="9:14" s="417" customFormat="1" x14ac:dyDescent="0.2">
      <c r="I128" s="418"/>
      <c r="M128" s="418"/>
      <c r="N128" s="418"/>
    </row>
    <row r="129" spans="9:14" s="417" customFormat="1" x14ac:dyDescent="0.2">
      <c r="I129" s="418"/>
      <c r="M129" s="418"/>
      <c r="N129" s="418"/>
    </row>
    <row r="130" spans="9:14" s="417" customFormat="1" x14ac:dyDescent="0.2">
      <c r="I130" s="418"/>
      <c r="M130" s="418"/>
      <c r="N130" s="418"/>
    </row>
    <row r="131" spans="9:14" s="417" customFormat="1" x14ac:dyDescent="0.2">
      <c r="I131" s="418"/>
      <c r="M131" s="418"/>
      <c r="N131" s="418"/>
    </row>
    <row r="132" spans="9:14" s="417" customFormat="1" x14ac:dyDescent="0.2">
      <c r="I132" s="418"/>
      <c r="M132" s="418"/>
      <c r="N132" s="418"/>
    </row>
    <row r="133" spans="9:14" s="417" customFormat="1" x14ac:dyDescent="0.2">
      <c r="I133" s="418"/>
      <c r="M133" s="418"/>
      <c r="N133" s="418"/>
    </row>
    <row r="134" spans="9:14" s="417" customFormat="1" x14ac:dyDescent="0.2">
      <c r="I134" s="418"/>
      <c r="M134" s="418"/>
      <c r="N134" s="418"/>
    </row>
    <row r="135" spans="9:14" s="417" customFormat="1" x14ac:dyDescent="0.2">
      <c r="I135" s="418"/>
      <c r="M135" s="418"/>
      <c r="N135" s="418"/>
    </row>
    <row r="136" spans="9:14" s="417" customFormat="1" x14ac:dyDescent="0.2">
      <c r="I136" s="418"/>
      <c r="M136" s="418"/>
      <c r="N136" s="418"/>
    </row>
    <row r="137" spans="9:14" s="417" customFormat="1" x14ac:dyDescent="0.2">
      <c r="I137" s="418"/>
      <c r="M137" s="418"/>
      <c r="N137" s="418"/>
    </row>
    <row r="138" spans="9:14" s="417" customFormat="1" x14ac:dyDescent="0.2">
      <c r="I138" s="418"/>
      <c r="M138" s="418"/>
      <c r="N138" s="418"/>
    </row>
    <row r="139" spans="9:14" s="417" customFormat="1" x14ac:dyDescent="0.2">
      <c r="I139" s="418"/>
      <c r="M139" s="418"/>
      <c r="N139" s="418"/>
    </row>
    <row r="140" spans="9:14" s="417" customFormat="1" x14ac:dyDescent="0.2">
      <c r="I140" s="418"/>
      <c r="M140" s="418"/>
      <c r="N140" s="418"/>
    </row>
    <row r="141" spans="9:14" s="417" customFormat="1" x14ac:dyDescent="0.2">
      <c r="I141" s="418"/>
      <c r="M141" s="418"/>
      <c r="N141" s="418"/>
    </row>
    <row r="142" spans="9:14" s="417" customFormat="1" x14ac:dyDescent="0.2">
      <c r="I142" s="418"/>
      <c r="M142" s="418"/>
      <c r="N142" s="418"/>
    </row>
    <row r="143" spans="9:14" s="417" customFormat="1" x14ac:dyDescent="0.2">
      <c r="I143" s="418"/>
      <c r="M143" s="418"/>
      <c r="N143" s="418"/>
    </row>
    <row r="144" spans="9:14" s="417" customFormat="1" x14ac:dyDescent="0.2">
      <c r="I144" s="418"/>
      <c r="M144" s="418"/>
      <c r="N144" s="418"/>
    </row>
    <row r="145" spans="9:14" s="417" customFormat="1" x14ac:dyDescent="0.2">
      <c r="I145" s="418"/>
      <c r="M145" s="418"/>
      <c r="N145" s="418"/>
    </row>
    <row r="146" spans="9:14" s="417" customFormat="1" x14ac:dyDescent="0.2">
      <c r="I146" s="418"/>
      <c r="M146" s="418"/>
      <c r="N146" s="418"/>
    </row>
    <row r="147" spans="9:14" s="417" customFormat="1" x14ac:dyDescent="0.2">
      <c r="I147" s="418"/>
      <c r="M147" s="418"/>
      <c r="N147" s="418"/>
    </row>
    <row r="148" spans="9:14" s="417" customFormat="1" x14ac:dyDescent="0.2">
      <c r="I148" s="418"/>
      <c r="M148" s="418"/>
      <c r="N148" s="418"/>
    </row>
    <row r="149" spans="9:14" s="417" customFormat="1" x14ac:dyDescent="0.2">
      <c r="I149" s="418"/>
      <c r="M149" s="418"/>
      <c r="N149" s="418"/>
    </row>
    <row r="150" spans="9:14" s="417" customFormat="1" x14ac:dyDescent="0.2">
      <c r="I150" s="418"/>
      <c r="M150" s="418"/>
      <c r="N150" s="418"/>
    </row>
    <row r="151" spans="9:14" s="417" customFormat="1" x14ac:dyDescent="0.2">
      <c r="I151" s="418"/>
      <c r="M151" s="418"/>
      <c r="N151" s="418"/>
    </row>
    <row r="152" spans="9:14" s="417" customFormat="1" x14ac:dyDescent="0.2">
      <c r="I152" s="418"/>
      <c r="M152" s="418"/>
      <c r="N152" s="418"/>
    </row>
    <row r="153" spans="9:14" s="417" customFormat="1" x14ac:dyDescent="0.2">
      <c r="I153" s="418"/>
      <c r="M153" s="418"/>
      <c r="N153" s="418"/>
    </row>
    <row r="154" spans="9:14" s="417" customFormat="1" x14ac:dyDescent="0.2">
      <c r="I154" s="418"/>
      <c r="M154" s="418"/>
      <c r="N154" s="418"/>
    </row>
    <row r="155" spans="9:14" s="417" customFormat="1" x14ac:dyDescent="0.2">
      <c r="I155" s="418"/>
      <c r="M155" s="418"/>
      <c r="N155" s="418"/>
    </row>
    <row r="156" spans="9:14" s="417" customFormat="1" x14ac:dyDescent="0.2">
      <c r="I156" s="418"/>
      <c r="M156" s="418"/>
      <c r="N156" s="418"/>
    </row>
    <row r="157" spans="9:14" s="417" customFormat="1" x14ac:dyDescent="0.2">
      <c r="I157" s="418"/>
      <c r="M157" s="418"/>
      <c r="N157" s="418"/>
    </row>
    <row r="158" spans="9:14" s="417" customFormat="1" x14ac:dyDescent="0.2">
      <c r="I158" s="418"/>
      <c r="M158" s="418"/>
      <c r="N158" s="418"/>
    </row>
    <row r="159" spans="9:14" s="417" customFormat="1" x14ac:dyDescent="0.2">
      <c r="I159" s="418"/>
      <c r="M159" s="418"/>
      <c r="N159" s="418"/>
    </row>
    <row r="160" spans="9:14" s="417" customFormat="1" x14ac:dyDescent="0.2">
      <c r="I160" s="418"/>
      <c r="M160" s="418"/>
      <c r="N160" s="418"/>
    </row>
    <row r="161" spans="9:14" s="417" customFormat="1" x14ac:dyDescent="0.2">
      <c r="I161" s="418"/>
      <c r="M161" s="418"/>
      <c r="N161" s="418"/>
    </row>
    <row r="162" spans="9:14" s="417" customFormat="1" x14ac:dyDescent="0.2">
      <c r="I162" s="418"/>
      <c r="M162" s="418"/>
      <c r="N162" s="418"/>
    </row>
    <row r="163" spans="9:14" s="417" customFormat="1" x14ac:dyDescent="0.2">
      <c r="I163" s="418"/>
      <c r="M163" s="418"/>
      <c r="N163" s="418"/>
    </row>
    <row r="164" spans="9:14" s="417" customFormat="1" x14ac:dyDescent="0.2">
      <c r="I164" s="418"/>
      <c r="M164" s="418"/>
      <c r="N164" s="418"/>
    </row>
    <row r="165" spans="9:14" s="417" customFormat="1" x14ac:dyDescent="0.2">
      <c r="I165" s="418"/>
      <c r="M165" s="418"/>
      <c r="N165" s="418"/>
    </row>
    <row r="166" spans="9:14" s="417" customFormat="1" x14ac:dyDescent="0.2">
      <c r="I166" s="418"/>
      <c r="M166" s="418"/>
      <c r="N166" s="418"/>
    </row>
    <row r="167" spans="9:14" s="417" customFormat="1" x14ac:dyDescent="0.2">
      <c r="I167" s="418"/>
      <c r="M167" s="418"/>
      <c r="N167" s="418"/>
    </row>
    <row r="168" spans="9:14" s="417" customFormat="1" x14ac:dyDescent="0.2">
      <c r="I168" s="418"/>
      <c r="M168" s="418"/>
      <c r="N168" s="418"/>
    </row>
    <row r="169" spans="9:14" s="417" customFormat="1" x14ac:dyDescent="0.2">
      <c r="I169" s="418"/>
      <c r="M169" s="418"/>
      <c r="N169" s="418"/>
    </row>
    <row r="170" spans="9:14" s="417" customFormat="1" x14ac:dyDescent="0.2">
      <c r="I170" s="418"/>
      <c r="M170" s="418"/>
      <c r="N170" s="418"/>
    </row>
    <row r="171" spans="9:14" s="417" customFormat="1" x14ac:dyDescent="0.2">
      <c r="I171" s="418"/>
      <c r="M171" s="418"/>
      <c r="N171" s="418"/>
    </row>
    <row r="172" spans="9:14" s="417" customFormat="1" x14ac:dyDescent="0.2">
      <c r="I172" s="418"/>
      <c r="M172" s="418"/>
      <c r="N172" s="418"/>
    </row>
    <row r="173" spans="9:14" s="417" customFormat="1" x14ac:dyDescent="0.2">
      <c r="I173" s="418"/>
      <c r="M173" s="418"/>
      <c r="N173" s="418"/>
    </row>
    <row r="174" spans="9:14" s="417" customFormat="1" x14ac:dyDescent="0.2">
      <c r="I174" s="418"/>
      <c r="M174" s="418"/>
      <c r="N174" s="418"/>
    </row>
    <row r="175" spans="9:14" s="417" customFormat="1" x14ac:dyDescent="0.2">
      <c r="I175" s="418"/>
      <c r="M175" s="418"/>
      <c r="N175" s="418"/>
    </row>
    <row r="176" spans="9:14" s="417" customFormat="1" x14ac:dyDescent="0.2">
      <c r="I176" s="418"/>
      <c r="M176" s="418"/>
      <c r="N176" s="418"/>
    </row>
    <row r="177" spans="9:14" s="417" customFormat="1" x14ac:dyDescent="0.2">
      <c r="I177" s="418"/>
      <c r="M177" s="418"/>
      <c r="N177" s="418"/>
    </row>
    <row r="178" spans="9:14" s="417" customFormat="1" x14ac:dyDescent="0.2">
      <c r="I178" s="418"/>
      <c r="M178" s="418"/>
      <c r="N178" s="418"/>
    </row>
    <row r="179" spans="9:14" s="417" customFormat="1" x14ac:dyDescent="0.2">
      <c r="I179" s="418"/>
      <c r="M179" s="418"/>
      <c r="N179" s="418"/>
    </row>
    <row r="180" spans="9:14" s="417" customFormat="1" x14ac:dyDescent="0.2">
      <c r="I180" s="418"/>
      <c r="M180" s="418"/>
      <c r="N180" s="418"/>
    </row>
    <row r="181" spans="9:14" s="417" customFormat="1" x14ac:dyDescent="0.2">
      <c r="I181" s="418"/>
      <c r="M181" s="418"/>
      <c r="N181" s="418"/>
    </row>
    <row r="182" spans="9:14" s="417" customFormat="1" x14ac:dyDescent="0.2">
      <c r="I182" s="418"/>
      <c r="M182" s="418"/>
      <c r="N182" s="418"/>
    </row>
    <row r="183" spans="9:14" s="417" customFormat="1" x14ac:dyDescent="0.2">
      <c r="I183" s="418"/>
      <c r="M183" s="418"/>
      <c r="N183" s="418"/>
    </row>
    <row r="184" spans="9:14" s="417" customFormat="1" x14ac:dyDescent="0.2">
      <c r="I184" s="418"/>
      <c r="M184" s="418"/>
      <c r="N184" s="418"/>
    </row>
    <row r="185" spans="9:14" s="417" customFormat="1" x14ac:dyDescent="0.2">
      <c r="I185" s="418"/>
      <c r="M185" s="418"/>
      <c r="N185" s="418"/>
    </row>
    <row r="186" spans="9:14" s="417" customFormat="1" x14ac:dyDescent="0.2">
      <c r="I186" s="418"/>
      <c r="M186" s="418"/>
      <c r="N186" s="418"/>
    </row>
    <row r="187" spans="9:14" s="417" customFormat="1" x14ac:dyDescent="0.2">
      <c r="I187" s="418"/>
      <c r="M187" s="418"/>
      <c r="N187" s="418"/>
    </row>
    <row r="188" spans="9:14" s="417" customFormat="1" x14ac:dyDescent="0.2">
      <c r="I188" s="418"/>
      <c r="M188" s="418"/>
      <c r="N188" s="418"/>
    </row>
    <row r="189" spans="9:14" s="417" customFormat="1" x14ac:dyDescent="0.2">
      <c r="I189" s="418"/>
      <c r="M189" s="418"/>
      <c r="N189" s="418"/>
    </row>
    <row r="190" spans="9:14" s="417" customFormat="1" x14ac:dyDescent="0.2">
      <c r="I190" s="418"/>
      <c r="M190" s="418"/>
      <c r="N190" s="418"/>
    </row>
    <row r="191" spans="9:14" s="417" customFormat="1" x14ac:dyDescent="0.2">
      <c r="I191" s="418"/>
      <c r="M191" s="418"/>
      <c r="N191" s="418"/>
    </row>
    <row r="192" spans="9:14" s="417" customFormat="1" x14ac:dyDescent="0.2">
      <c r="I192" s="418"/>
      <c r="M192" s="418"/>
      <c r="N192" s="418"/>
    </row>
    <row r="193" spans="9:14" s="417" customFormat="1" x14ac:dyDescent="0.2">
      <c r="I193" s="418"/>
      <c r="M193" s="418"/>
      <c r="N193" s="418"/>
    </row>
    <row r="194" spans="9:14" s="417" customFormat="1" x14ac:dyDescent="0.2">
      <c r="I194" s="418"/>
      <c r="M194" s="418"/>
      <c r="N194" s="418"/>
    </row>
    <row r="195" spans="9:14" s="417" customFormat="1" x14ac:dyDescent="0.2">
      <c r="I195" s="418"/>
      <c r="M195" s="418"/>
      <c r="N195" s="418"/>
    </row>
    <row r="196" spans="9:14" s="417" customFormat="1" x14ac:dyDescent="0.2">
      <c r="I196" s="418"/>
      <c r="M196" s="418"/>
      <c r="N196" s="418"/>
    </row>
    <row r="197" spans="9:14" s="417" customFormat="1" x14ac:dyDescent="0.2">
      <c r="I197" s="418"/>
      <c r="M197" s="418"/>
      <c r="N197" s="418"/>
    </row>
    <row r="198" spans="9:14" s="417" customFormat="1" x14ac:dyDescent="0.2">
      <c r="I198" s="418"/>
      <c r="M198" s="418"/>
      <c r="N198" s="418"/>
    </row>
    <row r="199" spans="9:14" s="417" customFormat="1" x14ac:dyDescent="0.2">
      <c r="I199" s="418"/>
      <c r="M199" s="418"/>
      <c r="N199" s="418"/>
    </row>
    <row r="200" spans="9:14" s="417" customFormat="1" x14ac:dyDescent="0.2">
      <c r="I200" s="418"/>
      <c r="M200" s="418"/>
      <c r="N200" s="418"/>
    </row>
    <row r="201" spans="9:14" s="417" customFormat="1" x14ac:dyDescent="0.2">
      <c r="I201" s="418"/>
      <c r="M201" s="418"/>
      <c r="N201" s="418"/>
    </row>
    <row r="202" spans="9:14" s="417" customFormat="1" x14ac:dyDescent="0.2">
      <c r="I202" s="418"/>
      <c r="M202" s="418"/>
      <c r="N202" s="418"/>
    </row>
    <row r="203" spans="9:14" s="417" customFormat="1" x14ac:dyDescent="0.2">
      <c r="I203" s="418"/>
      <c r="M203" s="418"/>
      <c r="N203" s="418"/>
    </row>
    <row r="204" spans="9:14" s="417" customFormat="1" x14ac:dyDescent="0.2">
      <c r="I204" s="418"/>
      <c r="M204" s="418"/>
      <c r="N204" s="418"/>
    </row>
    <row r="205" spans="9:14" s="417" customFormat="1" x14ac:dyDescent="0.2">
      <c r="I205" s="418"/>
      <c r="M205" s="418"/>
      <c r="N205" s="418"/>
    </row>
    <row r="206" spans="9:14" s="417" customFormat="1" x14ac:dyDescent="0.2">
      <c r="I206" s="418"/>
      <c r="M206" s="418"/>
      <c r="N206" s="418"/>
    </row>
    <row r="207" spans="9:14" s="417" customFormat="1" x14ac:dyDescent="0.2">
      <c r="I207" s="418"/>
      <c r="M207" s="418"/>
      <c r="N207" s="418"/>
    </row>
    <row r="208" spans="9:14" s="417" customFormat="1" x14ac:dyDescent="0.2">
      <c r="I208" s="418"/>
      <c r="M208" s="418"/>
      <c r="N208" s="418"/>
    </row>
    <row r="209" spans="9:42" s="417" customFormat="1" x14ac:dyDescent="0.2">
      <c r="I209" s="418"/>
      <c r="M209" s="418"/>
      <c r="N209" s="418"/>
    </row>
    <row r="210" spans="9:42" s="417" customFormat="1" x14ac:dyDescent="0.2">
      <c r="I210" s="418"/>
      <c r="M210" s="418"/>
      <c r="N210" s="418"/>
    </row>
    <row r="211" spans="9:42" s="417" customFormat="1" x14ac:dyDescent="0.2">
      <c r="I211" s="418"/>
      <c r="M211" s="418"/>
      <c r="N211" s="418"/>
    </row>
    <row r="212" spans="9:42" s="417" customFormat="1" x14ac:dyDescent="0.2">
      <c r="I212" s="418"/>
      <c r="M212" s="418"/>
      <c r="N212" s="418"/>
    </row>
    <row r="213" spans="9:42" s="417" customFormat="1" x14ac:dyDescent="0.2">
      <c r="I213" s="418"/>
      <c r="M213" s="418"/>
      <c r="N213" s="418"/>
    </row>
    <row r="214" spans="9:42" s="417" customFormat="1" x14ac:dyDescent="0.2">
      <c r="I214" s="418"/>
      <c r="M214" s="418"/>
      <c r="N214" s="418"/>
    </row>
    <row r="215" spans="9:42" s="417" customFormat="1" x14ac:dyDescent="0.2">
      <c r="I215" s="418"/>
      <c r="M215" s="418"/>
      <c r="N215" s="418"/>
    </row>
    <row r="216" spans="9:42" s="417" customFormat="1" x14ac:dyDescent="0.2">
      <c r="I216" s="418"/>
      <c r="M216" s="418"/>
      <c r="N216" s="418"/>
    </row>
    <row r="217" spans="9:42" s="417" customFormat="1" x14ac:dyDescent="0.2">
      <c r="I217" s="418"/>
      <c r="M217" s="418"/>
      <c r="N217" s="418"/>
    </row>
    <row r="218" spans="9:42" s="417" customFormat="1" x14ac:dyDescent="0.2">
      <c r="I218" s="418"/>
      <c r="M218" s="418"/>
      <c r="N218" s="418"/>
      <c r="R218" s="416"/>
      <c r="S218" s="416"/>
      <c r="T218" s="416"/>
      <c r="U218" s="416"/>
      <c r="V218" s="416"/>
      <c r="W218" s="416"/>
      <c r="X218" s="416"/>
      <c r="Y218" s="416"/>
      <c r="Z218" s="416"/>
      <c r="AA218" s="416"/>
      <c r="AB218" s="416"/>
      <c r="AC218" s="416"/>
      <c r="AD218" s="416"/>
      <c r="AE218" s="416"/>
      <c r="AF218" s="416"/>
      <c r="AG218" s="416"/>
      <c r="AH218" s="416"/>
      <c r="AI218" s="416"/>
      <c r="AJ218" s="416"/>
      <c r="AK218" s="416"/>
      <c r="AL218" s="416"/>
      <c r="AM218" s="416"/>
      <c r="AN218" s="416"/>
      <c r="AO218" s="416"/>
      <c r="AP218" s="416"/>
    </row>
  </sheetData>
  <mergeCells count="54">
    <mergeCell ref="H12:H13"/>
    <mergeCell ref="I12:I13"/>
    <mergeCell ref="J12:J13"/>
    <mergeCell ref="I28:L28"/>
    <mergeCell ref="K12:K13"/>
    <mergeCell ref="L12:L13"/>
    <mergeCell ref="D16:D17"/>
    <mergeCell ref="E16:E17"/>
    <mergeCell ref="F12:F13"/>
    <mergeCell ref="E10:E14"/>
    <mergeCell ref="N28:O28"/>
    <mergeCell ref="P28:Q28"/>
    <mergeCell ref="O12:O13"/>
    <mergeCell ref="P12:P13"/>
    <mergeCell ref="Q12:Q13"/>
    <mergeCell ref="G12:G13"/>
    <mergeCell ref="P8:P9"/>
    <mergeCell ref="Q8:Q9"/>
    <mergeCell ref="M12:M13"/>
    <mergeCell ref="N12:N13"/>
    <mergeCell ref="F8:F9"/>
    <mergeCell ref="B18:B27"/>
    <mergeCell ref="C18:C27"/>
    <mergeCell ref="D18:D20"/>
    <mergeCell ref="D21:D23"/>
    <mergeCell ref="D25:D27"/>
    <mergeCell ref="R8:R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D6:E6"/>
    <mergeCell ref="I6:J6"/>
    <mergeCell ref="K6:L6"/>
    <mergeCell ref="A1:D3"/>
    <mergeCell ref="E1:P1"/>
    <mergeCell ref="E2:P3"/>
    <mergeCell ref="A4:Q4"/>
    <mergeCell ref="A5:Q5"/>
    <mergeCell ref="R12:R13"/>
    <mergeCell ref="C15:C17"/>
    <mergeCell ref="M6:Q6"/>
    <mergeCell ref="B28:C28"/>
    <mergeCell ref="A8:A27"/>
    <mergeCell ref="B8:B16"/>
    <mergeCell ref="C8:C14"/>
    <mergeCell ref="D8:D14"/>
    <mergeCell ref="E8:E9"/>
    <mergeCell ref="A6:C6"/>
  </mergeCells>
  <conditionalFormatting sqref="O8 O12 O21 O24 O15:O17">
    <cfRule type="containsText" dxfId="31" priority="1" operator="containsText" text="CUMPLE">
      <formula>NOT(ISERROR(SEARCH("CUMPLE",O8)))</formula>
    </cfRule>
  </conditionalFormatting>
  <conditionalFormatting sqref="O8 O12 O21 O24 O15:O17">
    <cfRule type="containsText" dxfId="30" priority="2" operator="containsText" text="NO_CUMPLE">
      <formula>NOT(ISERROR(SEARCH("NO_CUMPLE",O8)))</formula>
    </cfRule>
    <cfRule type="cellIs" dxfId="29" priority="3" operator="greaterThan">
      <formula>111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:O2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80" zoomScaleNormal="80" workbookViewId="0">
      <selection activeCell="J9" sqref="J9"/>
    </sheetView>
  </sheetViews>
  <sheetFormatPr baseColWidth="10" defaultRowHeight="15" x14ac:dyDescent="0.25"/>
  <cols>
    <col min="1" max="1" width="24.7109375" customWidth="1"/>
    <col min="2" max="2" width="18.7109375" customWidth="1"/>
    <col min="3" max="3" width="18.85546875" customWidth="1"/>
    <col min="5" max="5" width="20.140625" customWidth="1"/>
    <col min="6" max="6" width="16.5703125" customWidth="1"/>
    <col min="7" max="7" width="19.7109375" customWidth="1"/>
    <col min="8" max="8" width="14.140625" customWidth="1"/>
    <col min="12" max="12" width="15.5703125" customWidth="1"/>
    <col min="13" max="13" width="16.140625" customWidth="1"/>
    <col min="14" max="14" width="13" customWidth="1"/>
    <col min="15" max="15" width="19.140625" customWidth="1"/>
    <col min="16" max="16" width="15.42578125" customWidth="1"/>
    <col min="17" max="17" width="28.28515625" customWidth="1"/>
    <col min="18" max="18" width="0" hidden="1" customWidth="1"/>
    <col min="19" max="19" width="21.42578125" customWidth="1"/>
    <col min="20" max="20" width="27.85546875" customWidth="1"/>
  </cols>
  <sheetData>
    <row r="1" spans="1:19" x14ac:dyDescent="0.25">
      <c r="A1" s="105"/>
      <c r="B1" s="104"/>
      <c r="C1" s="104"/>
      <c r="D1" s="103"/>
      <c r="E1" s="102" t="s">
        <v>125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0"/>
      <c r="Q1" s="99" t="s">
        <v>1015</v>
      </c>
      <c r="R1" s="529"/>
    </row>
    <row r="2" spans="1:19" x14ac:dyDescent="0.25">
      <c r="A2" s="98"/>
      <c r="B2" s="97"/>
      <c r="C2" s="97"/>
      <c r="D2" s="96"/>
      <c r="E2" s="95" t="s">
        <v>124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3"/>
      <c r="Q2" s="92" t="s">
        <v>123</v>
      </c>
      <c r="R2" s="529"/>
    </row>
    <row r="3" spans="1:19" ht="36.75" customHeight="1" thickBot="1" x14ac:dyDescent="0.3">
      <c r="A3" s="91"/>
      <c r="B3" s="90"/>
      <c r="C3" s="90"/>
      <c r="D3" s="89"/>
      <c r="E3" s="88"/>
      <c r="F3" s="87"/>
      <c r="G3" s="87"/>
      <c r="H3" s="87"/>
      <c r="I3" s="87"/>
      <c r="J3" s="87"/>
      <c r="K3" s="87"/>
      <c r="L3" s="87"/>
      <c r="M3" s="87"/>
      <c r="N3" s="87"/>
      <c r="O3" s="87"/>
      <c r="P3" s="86"/>
      <c r="Q3" s="85" t="s">
        <v>1016</v>
      </c>
      <c r="R3" s="529"/>
    </row>
    <row r="4" spans="1:19" x14ac:dyDescent="0.25">
      <c r="A4" s="650" t="s">
        <v>639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8"/>
      <c r="R4" s="529"/>
    </row>
    <row r="5" spans="1:19" ht="15.75" x14ac:dyDescent="0.3">
      <c r="A5" s="647" t="s">
        <v>121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646"/>
      <c r="R5" s="645"/>
    </row>
    <row r="6" spans="1:19" ht="24.75" thickBot="1" x14ac:dyDescent="0.35">
      <c r="A6" s="644" t="s">
        <v>120</v>
      </c>
      <c r="B6" s="639"/>
      <c r="C6" s="639"/>
      <c r="D6" s="643">
        <v>44608</v>
      </c>
      <c r="E6" s="642"/>
      <c r="F6" s="641" t="s">
        <v>119</v>
      </c>
      <c r="G6" s="641" t="s">
        <v>638</v>
      </c>
      <c r="H6" s="641" t="s">
        <v>117</v>
      </c>
      <c r="I6" s="640">
        <v>44609</v>
      </c>
      <c r="J6" s="639"/>
      <c r="K6" s="639" t="s">
        <v>116</v>
      </c>
      <c r="L6" s="639"/>
      <c r="M6" s="638" t="s">
        <v>115</v>
      </c>
      <c r="N6" s="637"/>
      <c r="O6" s="637"/>
      <c r="P6" s="637"/>
      <c r="Q6" s="636"/>
      <c r="R6" s="635"/>
    </row>
    <row r="7" spans="1:19" ht="68.25" thickBot="1" x14ac:dyDescent="0.3">
      <c r="A7" s="634" t="s">
        <v>637</v>
      </c>
      <c r="B7" s="633" t="s">
        <v>113</v>
      </c>
      <c r="C7" s="630" t="s">
        <v>580</v>
      </c>
      <c r="D7" s="630" t="s">
        <v>636</v>
      </c>
      <c r="E7" s="630" t="s">
        <v>259</v>
      </c>
      <c r="F7" s="630" t="s">
        <v>635</v>
      </c>
      <c r="G7" s="630" t="s">
        <v>108</v>
      </c>
      <c r="H7" s="630" t="s">
        <v>634</v>
      </c>
      <c r="I7" s="630" t="s">
        <v>106</v>
      </c>
      <c r="J7" s="630" t="s">
        <v>105</v>
      </c>
      <c r="K7" s="630" t="s">
        <v>104</v>
      </c>
      <c r="L7" s="632" t="s">
        <v>633</v>
      </c>
      <c r="M7" s="631" t="s">
        <v>102</v>
      </c>
      <c r="N7" s="630" t="s">
        <v>255</v>
      </c>
      <c r="O7" s="630" t="s">
        <v>100</v>
      </c>
      <c r="P7" s="630" t="s">
        <v>99</v>
      </c>
      <c r="Q7" s="629" t="s">
        <v>98</v>
      </c>
      <c r="R7" s="529"/>
      <c r="S7" s="405" t="s">
        <v>491</v>
      </c>
    </row>
    <row r="8" spans="1:19" ht="79.5" customHeight="1" x14ac:dyDescent="0.25">
      <c r="A8" s="628" t="s">
        <v>97</v>
      </c>
      <c r="B8" s="592" t="s">
        <v>385</v>
      </c>
      <c r="C8" s="627" t="s">
        <v>632</v>
      </c>
      <c r="D8" s="626" t="s">
        <v>631</v>
      </c>
      <c r="E8" s="625" t="s">
        <v>630</v>
      </c>
      <c r="F8" s="625" t="s">
        <v>629</v>
      </c>
      <c r="G8" s="625" t="s">
        <v>628</v>
      </c>
      <c r="H8" s="625" t="s">
        <v>627</v>
      </c>
      <c r="I8" s="624" t="s">
        <v>23</v>
      </c>
      <c r="J8" s="624" t="s">
        <v>23</v>
      </c>
      <c r="K8" s="624">
        <v>2</v>
      </c>
      <c r="L8" s="624" t="s">
        <v>13</v>
      </c>
      <c r="M8" s="623"/>
      <c r="N8" s="622"/>
      <c r="O8" s="621"/>
      <c r="P8" s="620"/>
      <c r="Q8" s="619"/>
      <c r="R8" s="544"/>
      <c r="S8" s="318"/>
    </row>
    <row r="9" spans="1:19" ht="83.25" customHeight="1" x14ac:dyDescent="0.25">
      <c r="A9" s="575"/>
      <c r="B9" s="574"/>
      <c r="C9" s="607"/>
      <c r="D9" s="606"/>
      <c r="E9" s="252" t="s">
        <v>626</v>
      </c>
      <c r="F9" s="252" t="s">
        <v>625</v>
      </c>
      <c r="G9" s="252" t="s">
        <v>625</v>
      </c>
      <c r="H9" s="252" t="s">
        <v>624</v>
      </c>
      <c r="I9" s="604">
        <v>1</v>
      </c>
      <c r="J9" s="604">
        <v>1</v>
      </c>
      <c r="K9" s="604">
        <v>1</v>
      </c>
      <c r="L9" s="252" t="s">
        <v>81</v>
      </c>
      <c r="M9" s="603"/>
      <c r="N9" s="603"/>
      <c r="O9" s="558"/>
      <c r="P9" s="240"/>
      <c r="Q9" s="617"/>
      <c r="R9" s="544"/>
      <c r="S9" s="318"/>
    </row>
    <row r="10" spans="1:19" ht="101.25" customHeight="1" x14ac:dyDescent="0.25">
      <c r="A10" s="575"/>
      <c r="B10" s="574"/>
      <c r="C10" s="607"/>
      <c r="D10" s="606"/>
      <c r="E10" s="252" t="s">
        <v>623</v>
      </c>
      <c r="F10" s="252" t="s">
        <v>622</v>
      </c>
      <c r="G10" s="247" t="s">
        <v>621</v>
      </c>
      <c r="H10" s="252" t="s">
        <v>620</v>
      </c>
      <c r="I10" s="604">
        <v>1</v>
      </c>
      <c r="J10" s="604">
        <v>1</v>
      </c>
      <c r="K10" s="604">
        <v>1</v>
      </c>
      <c r="L10" s="252" t="s">
        <v>81</v>
      </c>
      <c r="M10" s="603"/>
      <c r="N10" s="602"/>
      <c r="O10" s="558"/>
      <c r="P10" s="240"/>
      <c r="Q10" s="617"/>
      <c r="R10" s="544"/>
      <c r="S10" s="318"/>
    </row>
    <row r="11" spans="1:19" ht="48" x14ac:dyDescent="0.25">
      <c r="A11" s="575"/>
      <c r="B11" s="574"/>
      <c r="C11" s="607"/>
      <c r="D11" s="606"/>
      <c r="E11" s="252" t="s">
        <v>619</v>
      </c>
      <c r="F11" s="252" t="s">
        <v>618</v>
      </c>
      <c r="G11" s="252" t="s">
        <v>617</v>
      </c>
      <c r="H11" s="252" t="s">
        <v>616</v>
      </c>
      <c r="I11" s="605">
        <f>+K11/12</f>
        <v>5.1666666666666666E-2</v>
      </c>
      <c r="J11" s="605">
        <f>+K11/4</f>
        <v>0.155</v>
      </c>
      <c r="K11" s="604">
        <v>0.62</v>
      </c>
      <c r="L11" s="252" t="s">
        <v>13</v>
      </c>
      <c r="M11" s="603"/>
      <c r="N11" s="618"/>
      <c r="O11" s="558"/>
      <c r="P11" s="240"/>
      <c r="Q11" s="617"/>
      <c r="R11" s="611"/>
      <c r="S11" s="318"/>
    </row>
    <row r="12" spans="1:19" ht="84" x14ac:dyDescent="0.25">
      <c r="A12" s="575"/>
      <c r="B12" s="574"/>
      <c r="C12" s="607"/>
      <c r="D12" s="606"/>
      <c r="E12" s="616" t="s">
        <v>615</v>
      </c>
      <c r="F12" s="613" t="s">
        <v>614</v>
      </c>
      <c r="G12" s="613" t="s">
        <v>613</v>
      </c>
      <c r="H12" s="613" t="s">
        <v>612</v>
      </c>
      <c r="I12" s="615" t="s">
        <v>23</v>
      </c>
      <c r="J12" s="615" t="s">
        <v>23</v>
      </c>
      <c r="K12" s="614" t="s">
        <v>611</v>
      </c>
      <c r="L12" s="613" t="s">
        <v>13</v>
      </c>
      <c r="M12" s="612"/>
      <c r="N12" s="612"/>
      <c r="O12" s="558"/>
      <c r="P12" s="240"/>
      <c r="Q12" s="601"/>
      <c r="R12" s="611"/>
      <c r="S12" s="318"/>
    </row>
    <row r="13" spans="1:19" ht="155.44999999999999" customHeight="1" x14ac:dyDescent="0.25">
      <c r="A13" s="575"/>
      <c r="B13" s="574"/>
      <c r="C13" s="607"/>
      <c r="D13" s="606"/>
      <c r="E13" s="610"/>
      <c r="F13" s="252" t="s">
        <v>610</v>
      </c>
      <c r="G13" s="609" t="s">
        <v>609</v>
      </c>
      <c r="H13" s="252" t="s">
        <v>126</v>
      </c>
      <c r="I13" s="605" t="s">
        <v>23</v>
      </c>
      <c r="J13" s="605" t="s">
        <v>23</v>
      </c>
      <c r="K13" s="605">
        <v>0.8</v>
      </c>
      <c r="L13" s="608" t="s">
        <v>4</v>
      </c>
      <c r="M13" s="603"/>
      <c r="N13" s="602"/>
      <c r="O13" s="558"/>
      <c r="P13" s="240"/>
      <c r="Q13" s="601"/>
      <c r="R13" s="544"/>
      <c r="S13" s="318"/>
    </row>
    <row r="14" spans="1:19" ht="60" x14ac:dyDescent="0.25">
      <c r="A14" s="575"/>
      <c r="B14" s="574"/>
      <c r="C14" s="607"/>
      <c r="D14" s="606"/>
      <c r="E14" s="252" t="s">
        <v>608</v>
      </c>
      <c r="F14" s="252" t="s">
        <v>607</v>
      </c>
      <c r="G14" s="252" t="s">
        <v>606</v>
      </c>
      <c r="H14" s="252" t="s">
        <v>605</v>
      </c>
      <c r="I14" s="605">
        <f>+K14/12</f>
        <v>4.9999999999999996E-2</v>
      </c>
      <c r="J14" s="605">
        <f>+I14*3</f>
        <v>0.15</v>
      </c>
      <c r="K14" s="604">
        <v>0.6</v>
      </c>
      <c r="L14" s="252" t="s">
        <v>13</v>
      </c>
      <c r="M14" s="603"/>
      <c r="N14" s="602"/>
      <c r="O14" s="558"/>
      <c r="P14" s="240"/>
      <c r="Q14" s="601"/>
      <c r="R14" s="248"/>
      <c r="S14" s="318"/>
    </row>
    <row r="15" spans="1:19" ht="76.150000000000006" customHeight="1" x14ac:dyDescent="0.25">
      <c r="A15" s="575"/>
      <c r="B15" s="574"/>
      <c r="C15" s="607"/>
      <c r="D15" s="606"/>
      <c r="E15" s="252" t="s">
        <v>604</v>
      </c>
      <c r="F15" s="247" t="s">
        <v>603</v>
      </c>
      <c r="G15" s="247" t="s">
        <v>602</v>
      </c>
      <c r="H15" s="252" t="s">
        <v>601</v>
      </c>
      <c r="I15" s="605">
        <f>+K15/12</f>
        <v>4.1666666666666664E-2</v>
      </c>
      <c r="J15" s="605">
        <f>+I15*3</f>
        <v>0.125</v>
      </c>
      <c r="K15" s="604">
        <v>0.5</v>
      </c>
      <c r="L15" s="247" t="s">
        <v>36</v>
      </c>
      <c r="M15" s="603"/>
      <c r="N15" s="602"/>
      <c r="O15" s="558"/>
      <c r="P15" s="240"/>
      <c r="Q15" s="601"/>
      <c r="R15" s="600"/>
      <c r="S15" s="318"/>
    </row>
    <row r="16" spans="1:19" ht="36.75" thickBot="1" x14ac:dyDescent="0.3">
      <c r="A16" s="575"/>
      <c r="B16" s="568"/>
      <c r="C16" s="599"/>
      <c r="D16" s="598"/>
      <c r="E16" s="596" t="s">
        <v>600</v>
      </c>
      <c r="F16" s="596" t="s">
        <v>599</v>
      </c>
      <c r="G16" s="596" t="s">
        <v>598</v>
      </c>
      <c r="H16" s="596" t="s">
        <v>597</v>
      </c>
      <c r="I16" s="597" t="s">
        <v>23</v>
      </c>
      <c r="J16" s="597" t="s">
        <v>23</v>
      </c>
      <c r="K16" s="596">
        <v>180</v>
      </c>
      <c r="L16" s="595" t="s">
        <v>13</v>
      </c>
      <c r="M16" s="560"/>
      <c r="N16" s="559"/>
      <c r="O16" s="594"/>
      <c r="P16" s="593"/>
      <c r="Q16" s="557"/>
      <c r="R16" s="544"/>
      <c r="S16" s="318"/>
    </row>
    <row r="17" spans="1:19" ht="15" customHeight="1" x14ac:dyDescent="0.25">
      <c r="A17" s="575"/>
      <c r="B17" s="592" t="s">
        <v>215</v>
      </c>
      <c r="C17" s="591" t="s">
        <v>596</v>
      </c>
      <c r="D17" s="590" t="s">
        <v>595</v>
      </c>
      <c r="E17" s="589" t="s">
        <v>594</v>
      </c>
      <c r="F17" s="588" t="s">
        <v>593</v>
      </c>
      <c r="G17" s="588" t="s">
        <v>584</v>
      </c>
      <c r="H17" s="588" t="s">
        <v>583</v>
      </c>
      <c r="I17" s="588">
        <v>1</v>
      </c>
      <c r="J17" s="588">
        <v>3</v>
      </c>
      <c r="K17" s="588">
        <v>12</v>
      </c>
      <c r="L17" s="588" t="s">
        <v>81</v>
      </c>
      <c r="M17" s="587"/>
      <c r="N17" s="587"/>
      <c r="O17" s="586"/>
      <c r="P17" s="585"/>
      <c r="Q17" s="584"/>
      <c r="R17" s="544"/>
      <c r="S17" s="318"/>
    </row>
    <row r="18" spans="1:19" x14ac:dyDescent="0.25">
      <c r="A18" s="575"/>
      <c r="B18" s="574"/>
      <c r="C18" s="579"/>
      <c r="D18" s="572"/>
      <c r="E18" s="583"/>
      <c r="F18" s="577"/>
      <c r="G18" s="577"/>
      <c r="H18" s="577"/>
      <c r="I18" s="577"/>
      <c r="J18" s="577"/>
      <c r="K18" s="577"/>
      <c r="L18" s="577"/>
      <c r="M18" s="582"/>
      <c r="N18" s="582"/>
      <c r="O18" s="581"/>
      <c r="P18" s="580"/>
      <c r="Q18" s="576"/>
      <c r="R18" s="544"/>
      <c r="S18" s="318"/>
    </row>
    <row r="19" spans="1:19" ht="64.900000000000006" customHeight="1" x14ac:dyDescent="0.25">
      <c r="A19" s="575"/>
      <c r="B19" s="574"/>
      <c r="C19" s="579"/>
      <c r="D19" s="572"/>
      <c r="E19" s="578"/>
      <c r="F19" s="577"/>
      <c r="G19" s="577"/>
      <c r="H19" s="577"/>
      <c r="I19" s="577"/>
      <c r="J19" s="577"/>
      <c r="K19" s="577"/>
      <c r="L19" s="577"/>
      <c r="M19" s="275"/>
      <c r="N19" s="275"/>
      <c r="O19" s="222"/>
      <c r="P19" s="221"/>
      <c r="Q19" s="576"/>
      <c r="R19" s="544"/>
      <c r="S19" s="318"/>
    </row>
    <row r="20" spans="1:19" ht="99" customHeight="1" x14ac:dyDescent="0.25">
      <c r="A20" s="575"/>
      <c r="B20" s="574"/>
      <c r="C20" s="573" t="s">
        <v>592</v>
      </c>
      <c r="D20" s="572"/>
      <c r="E20" s="317" t="s">
        <v>591</v>
      </c>
      <c r="F20" s="571" t="s">
        <v>590</v>
      </c>
      <c r="G20" s="571" t="s">
        <v>589</v>
      </c>
      <c r="H20" s="571" t="s">
        <v>588</v>
      </c>
      <c r="I20" s="571" t="s">
        <v>23</v>
      </c>
      <c r="J20" s="571" t="s">
        <v>23</v>
      </c>
      <c r="K20" s="571" t="s">
        <v>587</v>
      </c>
      <c r="L20" s="571" t="s">
        <v>81</v>
      </c>
      <c r="M20" s="571"/>
      <c r="N20" s="571"/>
      <c r="O20" s="558"/>
      <c r="P20" s="240"/>
      <c r="Q20" s="570"/>
      <c r="R20" s="544"/>
      <c r="S20" s="318"/>
    </row>
    <row r="21" spans="1:19" ht="74.45" customHeight="1" thickBot="1" x14ac:dyDescent="0.3">
      <c r="A21" s="569"/>
      <c r="B21" s="568"/>
      <c r="C21" s="567"/>
      <c r="D21" s="566"/>
      <c r="E21" s="565" t="s">
        <v>586</v>
      </c>
      <c r="F21" s="564" t="s">
        <v>585</v>
      </c>
      <c r="G21" s="563" t="s">
        <v>584</v>
      </c>
      <c r="H21" s="562" t="s">
        <v>583</v>
      </c>
      <c r="I21" s="561">
        <v>1</v>
      </c>
      <c r="J21" s="561">
        <v>3</v>
      </c>
      <c r="K21" s="561">
        <v>12</v>
      </c>
      <c r="L21" s="560" t="s">
        <v>81</v>
      </c>
      <c r="M21" s="560"/>
      <c r="N21" s="559"/>
      <c r="O21" s="558"/>
      <c r="P21" s="240"/>
      <c r="Q21" s="557"/>
      <c r="R21" s="544"/>
      <c r="S21" s="318"/>
    </row>
    <row r="22" spans="1:19" ht="15.75" thickBot="1" x14ac:dyDescent="0.3">
      <c r="A22" s="556"/>
      <c r="B22" s="555"/>
      <c r="C22" s="554"/>
      <c r="D22" s="553"/>
      <c r="E22" s="551"/>
      <c r="F22" s="551"/>
      <c r="G22" s="551"/>
      <c r="H22" s="551"/>
      <c r="I22" s="552"/>
      <c r="J22" s="552"/>
      <c r="K22" s="551"/>
      <c r="L22" s="550"/>
      <c r="M22" s="549"/>
      <c r="N22" s="548"/>
      <c r="O22" s="547"/>
      <c r="P22" s="546"/>
      <c r="Q22" s="545"/>
      <c r="R22" s="544"/>
      <c r="S22" s="318"/>
    </row>
    <row r="23" spans="1:19" ht="24.75" thickBot="1" x14ac:dyDescent="0.3">
      <c r="A23" s="543" t="s">
        <v>2</v>
      </c>
      <c r="B23" s="542"/>
      <c r="C23" s="541">
        <v>12</v>
      </c>
      <c r="D23" s="540"/>
      <c r="E23" s="534"/>
      <c r="F23" s="534"/>
      <c r="G23" s="539"/>
      <c r="H23" s="538" t="s">
        <v>1</v>
      </c>
      <c r="I23" s="537"/>
      <c r="J23" s="536"/>
      <c r="K23" s="536"/>
      <c r="L23" s="535"/>
      <c r="M23" s="534"/>
      <c r="N23" s="533" t="s">
        <v>0</v>
      </c>
      <c r="O23" s="532"/>
      <c r="P23" s="531" t="e">
        <f>+AVERAGE(O8,O9:O16)</f>
        <v>#DIV/0!</v>
      </c>
      <c r="Q23" s="530"/>
      <c r="R23" s="529"/>
    </row>
  </sheetData>
  <mergeCells count="35">
    <mergeCell ref="A8:A21"/>
    <mergeCell ref="D8:D16"/>
    <mergeCell ref="L17:L19"/>
    <mergeCell ref="M17:M19"/>
    <mergeCell ref="N17:N19"/>
    <mergeCell ref="G17:G19"/>
    <mergeCell ref="H17:H19"/>
    <mergeCell ref="I17:I19"/>
    <mergeCell ref="J17:J19"/>
    <mergeCell ref="K17:K19"/>
    <mergeCell ref="A1:D3"/>
    <mergeCell ref="E1:P1"/>
    <mergeCell ref="E2:P3"/>
    <mergeCell ref="A4:Q4"/>
    <mergeCell ref="A5:Q5"/>
    <mergeCell ref="A6:C6"/>
    <mergeCell ref="D6:E6"/>
    <mergeCell ref="I6:J6"/>
    <mergeCell ref="K6:L6"/>
    <mergeCell ref="C20:C21"/>
    <mergeCell ref="F17:F19"/>
    <mergeCell ref="Q17:Q19"/>
    <mergeCell ref="B17:B21"/>
    <mergeCell ref="O17:O19"/>
    <mergeCell ref="P17:P19"/>
    <mergeCell ref="M6:Q6"/>
    <mergeCell ref="I23:L23"/>
    <mergeCell ref="N23:O23"/>
    <mergeCell ref="P23:Q23"/>
    <mergeCell ref="B8:B16"/>
    <mergeCell ref="C8:C16"/>
    <mergeCell ref="E12:E13"/>
    <mergeCell ref="C17:C19"/>
    <mergeCell ref="E17:E19"/>
    <mergeCell ref="D17:D21"/>
  </mergeCells>
  <conditionalFormatting sqref="O8:O16 O22">
    <cfRule type="containsText" dxfId="28" priority="5" operator="containsText" text="CUMPLE">
      <formula>NOT(ISERROR(SEARCH("CUMPLE",O8)))</formula>
    </cfRule>
  </conditionalFormatting>
  <conditionalFormatting sqref="O8:O16 O22">
    <cfRule type="containsText" dxfId="27" priority="6" operator="containsText" text="NO_CUMPLE">
      <formula>NOT(ISERROR(SEARCH("NO_CUMPLE",O8)))</formula>
    </cfRule>
    <cfRule type="cellIs" dxfId="26" priority="7" operator="greaterThan">
      <formula>111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 O20:O21">
    <cfRule type="containsText" dxfId="25" priority="1" operator="containsText" text="CUMPLE">
      <formula>NOT(ISERROR(SEARCH("CUMPLE",O17)))</formula>
    </cfRule>
  </conditionalFormatting>
  <conditionalFormatting sqref="O20:O21 O17">
    <cfRule type="containsText" dxfId="24" priority="2" operator="containsText" text="NO_CUMPLE">
      <formula>NOT(ISERROR(SEARCH("NO_CUMPLE",O17)))</formula>
    </cfRule>
    <cfRule type="cellIs" dxfId="23" priority="3" operator="greaterThan">
      <formula>111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31"/>
  <sheetViews>
    <sheetView topLeftCell="F1" zoomScale="90" zoomScaleNormal="90" workbookViewId="0">
      <selection sqref="A1:Q3"/>
    </sheetView>
  </sheetViews>
  <sheetFormatPr baseColWidth="10" defaultColWidth="34.140625" defaultRowHeight="14.25" x14ac:dyDescent="0.2"/>
  <cols>
    <col min="1" max="1" width="26.7109375" style="416" customWidth="1"/>
    <col min="2" max="2" width="19" style="416" customWidth="1"/>
    <col min="3" max="3" width="19.5703125" style="416" customWidth="1"/>
    <col min="4" max="4" width="19.7109375" style="416" customWidth="1"/>
    <col min="5" max="5" width="26.5703125" style="417" customWidth="1"/>
    <col min="6" max="6" width="26.140625" style="417" customWidth="1"/>
    <col min="7" max="7" width="43.140625" style="417" customWidth="1"/>
    <col min="8" max="8" width="30" style="417" customWidth="1"/>
    <col min="9" max="9" width="8.85546875" style="417" customWidth="1"/>
    <col min="10" max="10" width="11.140625" style="417" customWidth="1"/>
    <col min="11" max="11" width="9.7109375" style="417" customWidth="1"/>
    <col min="12" max="13" width="17" style="417" customWidth="1"/>
    <col min="14" max="14" width="13" style="417" customWidth="1"/>
    <col min="15" max="15" width="17.28515625" style="417" customWidth="1"/>
    <col min="16" max="16" width="17.5703125" style="417" customWidth="1"/>
    <col min="17" max="17" width="24.28515625" style="417" customWidth="1"/>
    <col min="18" max="18" width="34.140625" style="416" customWidth="1"/>
    <col min="19" max="16384" width="34.140625" style="416"/>
  </cols>
  <sheetData>
    <row r="1" spans="1:41" ht="30" customHeight="1" x14ac:dyDescent="0.2">
      <c r="A1" s="105"/>
      <c r="B1" s="104"/>
      <c r="C1" s="104"/>
      <c r="D1" s="103"/>
      <c r="E1" s="102" t="s">
        <v>125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0"/>
      <c r="Q1" s="99" t="s">
        <v>1015</v>
      </c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</row>
    <row r="2" spans="1:41" ht="19.5" customHeight="1" x14ac:dyDescent="0.2">
      <c r="A2" s="98"/>
      <c r="B2" s="97"/>
      <c r="C2" s="97"/>
      <c r="D2" s="96"/>
      <c r="E2" s="95" t="s">
        <v>124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3"/>
      <c r="Q2" s="92" t="s">
        <v>123</v>
      </c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</row>
    <row r="3" spans="1:41" ht="21.75" customHeight="1" thickBot="1" x14ac:dyDescent="0.25">
      <c r="A3" s="91"/>
      <c r="B3" s="90"/>
      <c r="C3" s="90"/>
      <c r="D3" s="89"/>
      <c r="E3" s="88"/>
      <c r="F3" s="87"/>
      <c r="G3" s="87"/>
      <c r="H3" s="87"/>
      <c r="I3" s="87"/>
      <c r="J3" s="87"/>
      <c r="K3" s="87"/>
      <c r="L3" s="87"/>
      <c r="M3" s="87"/>
      <c r="N3" s="87"/>
      <c r="O3" s="87"/>
      <c r="P3" s="86"/>
      <c r="Q3" s="85" t="s">
        <v>1016</v>
      </c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</row>
    <row r="4" spans="1:41" ht="27" customHeight="1" x14ac:dyDescent="0.2">
      <c r="A4" s="702" t="s">
        <v>264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</row>
    <row r="5" spans="1:41" s="523" customFormat="1" ht="23.25" customHeight="1" x14ac:dyDescent="0.3">
      <c r="A5" s="196" t="s">
        <v>121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</row>
    <row r="6" spans="1:41" s="523" customFormat="1" ht="63" customHeight="1" x14ac:dyDescent="0.3">
      <c r="A6" s="196" t="s">
        <v>120</v>
      </c>
      <c r="B6" s="196"/>
      <c r="C6" s="196"/>
      <c r="D6" s="198">
        <v>44579</v>
      </c>
      <c r="E6" s="193"/>
      <c r="F6" s="526" t="s">
        <v>119</v>
      </c>
      <c r="G6" s="526" t="s">
        <v>773</v>
      </c>
      <c r="H6" s="526" t="s">
        <v>117</v>
      </c>
      <c r="I6" s="197">
        <v>44592</v>
      </c>
      <c r="J6" s="196"/>
      <c r="K6" s="196" t="s">
        <v>116</v>
      </c>
      <c r="L6" s="196"/>
      <c r="M6" s="195" t="s">
        <v>115</v>
      </c>
      <c r="N6" s="194"/>
      <c r="O6" s="194"/>
      <c r="P6" s="194"/>
      <c r="Q6" s="193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</row>
    <row r="7" spans="1:41" s="487" customFormat="1" ht="82.15" customHeight="1" thickBot="1" x14ac:dyDescent="0.25">
      <c r="A7" s="700" t="s">
        <v>772</v>
      </c>
      <c r="B7" s="700" t="s">
        <v>113</v>
      </c>
      <c r="C7" s="522" t="s">
        <v>771</v>
      </c>
      <c r="D7" s="522" t="s">
        <v>579</v>
      </c>
      <c r="E7" s="522" t="s">
        <v>578</v>
      </c>
      <c r="F7" s="522" t="s">
        <v>577</v>
      </c>
      <c r="G7" s="522" t="s">
        <v>108</v>
      </c>
      <c r="H7" s="522" t="s">
        <v>576</v>
      </c>
      <c r="I7" s="522" t="s">
        <v>106</v>
      </c>
      <c r="J7" s="522" t="s">
        <v>105</v>
      </c>
      <c r="K7" s="522" t="s">
        <v>104</v>
      </c>
      <c r="L7" s="522" t="s">
        <v>575</v>
      </c>
      <c r="M7" s="522" t="s">
        <v>102</v>
      </c>
      <c r="N7" s="522" t="s">
        <v>574</v>
      </c>
      <c r="O7" s="522" t="s">
        <v>100</v>
      </c>
      <c r="P7" s="522" t="s">
        <v>99</v>
      </c>
      <c r="Q7" s="871" t="s">
        <v>98</v>
      </c>
      <c r="R7" s="405" t="s">
        <v>491</v>
      </c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</row>
    <row r="8" spans="1:41" s="487" customFormat="1" ht="25.5" customHeight="1" x14ac:dyDescent="0.2">
      <c r="A8" s="671" t="s">
        <v>97</v>
      </c>
      <c r="B8" s="670" t="s">
        <v>770</v>
      </c>
      <c r="C8" s="699" t="s">
        <v>769</v>
      </c>
      <c r="D8" s="675" t="s">
        <v>768</v>
      </c>
      <c r="E8" s="676" t="s">
        <v>767</v>
      </c>
      <c r="F8" s="696" t="s">
        <v>766</v>
      </c>
      <c r="G8" s="696" t="s">
        <v>765</v>
      </c>
      <c r="H8" s="696" t="s">
        <v>764</v>
      </c>
      <c r="I8" s="515" t="s">
        <v>23</v>
      </c>
      <c r="J8" s="515" t="s">
        <v>23</v>
      </c>
      <c r="K8" s="515">
        <v>0.9</v>
      </c>
      <c r="L8" s="497" t="s">
        <v>680</v>
      </c>
      <c r="M8" s="496"/>
      <c r="N8" s="496"/>
      <c r="O8" s="698"/>
      <c r="P8" s="697"/>
      <c r="Q8" s="872"/>
      <c r="R8" s="87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</row>
    <row r="9" spans="1:41" s="487" customFormat="1" ht="44.25" customHeight="1" x14ac:dyDescent="0.2">
      <c r="A9" s="671"/>
      <c r="B9" s="670"/>
      <c r="C9" s="679"/>
      <c r="D9" s="675"/>
      <c r="E9" s="676"/>
      <c r="F9" s="696"/>
      <c r="G9" s="696"/>
      <c r="H9" s="696"/>
      <c r="I9" s="515"/>
      <c r="J9" s="515"/>
      <c r="K9" s="515"/>
      <c r="L9" s="497"/>
      <c r="M9" s="497"/>
      <c r="N9" s="497"/>
      <c r="O9" s="499"/>
      <c r="P9" s="695"/>
      <c r="Q9" s="872"/>
      <c r="R9" s="878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</row>
    <row r="10" spans="1:41" s="487" customFormat="1" ht="81.75" customHeight="1" x14ac:dyDescent="0.2">
      <c r="A10" s="671"/>
      <c r="B10" s="670"/>
      <c r="C10" s="679"/>
      <c r="D10" s="675"/>
      <c r="E10" s="667" t="s">
        <v>763</v>
      </c>
      <c r="F10" s="694" t="s">
        <v>762</v>
      </c>
      <c r="G10" s="693" t="s">
        <v>761</v>
      </c>
      <c r="H10" s="692" t="s">
        <v>760</v>
      </c>
      <c r="I10" s="691" t="s">
        <v>23</v>
      </c>
      <c r="J10" s="482" t="s">
        <v>23</v>
      </c>
      <c r="K10" s="482">
        <v>0.9</v>
      </c>
      <c r="L10" s="467" t="s">
        <v>680</v>
      </c>
      <c r="M10" s="449"/>
      <c r="N10" s="449"/>
      <c r="O10" s="690"/>
      <c r="P10" s="449"/>
      <c r="Q10" s="873"/>
      <c r="R10" s="460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</row>
    <row r="11" spans="1:41" s="487" customFormat="1" ht="81.75" customHeight="1" x14ac:dyDescent="0.2">
      <c r="A11" s="671"/>
      <c r="B11" s="670"/>
      <c r="C11" s="679"/>
      <c r="D11" s="678" t="s">
        <v>759</v>
      </c>
      <c r="E11" s="667" t="s">
        <v>758</v>
      </c>
      <c r="F11" s="692" t="s">
        <v>757</v>
      </c>
      <c r="G11" s="693" t="s">
        <v>756</v>
      </c>
      <c r="H11" s="692" t="s">
        <v>755</v>
      </c>
      <c r="I11" s="691" t="s">
        <v>23</v>
      </c>
      <c r="J11" s="482" t="s">
        <v>23</v>
      </c>
      <c r="K11" s="482">
        <v>1</v>
      </c>
      <c r="L11" s="467" t="s">
        <v>680</v>
      </c>
      <c r="M11" s="449"/>
      <c r="N11" s="449"/>
      <c r="O11" s="690"/>
      <c r="P11" s="449"/>
      <c r="Q11" s="873"/>
      <c r="R11" s="460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</row>
    <row r="12" spans="1:41" s="417" customFormat="1" ht="99.75" customHeight="1" x14ac:dyDescent="0.2">
      <c r="A12" s="671"/>
      <c r="B12" s="670"/>
      <c r="C12" s="679"/>
      <c r="D12" s="689" t="s">
        <v>754</v>
      </c>
      <c r="E12" s="667" t="s">
        <v>753</v>
      </c>
      <c r="F12" s="688" t="s">
        <v>752</v>
      </c>
      <c r="G12" s="470" t="s">
        <v>690</v>
      </c>
      <c r="H12" s="443" t="s">
        <v>751</v>
      </c>
      <c r="I12" s="482" t="s">
        <v>23</v>
      </c>
      <c r="J12" s="482">
        <v>0.25</v>
      </c>
      <c r="K12" s="482">
        <v>1</v>
      </c>
      <c r="L12" s="467" t="s">
        <v>675</v>
      </c>
      <c r="M12" s="454"/>
      <c r="N12" s="449"/>
      <c r="O12" s="482"/>
      <c r="P12" s="449"/>
      <c r="Q12" s="874"/>
      <c r="R12" s="460"/>
    </row>
    <row r="13" spans="1:41" s="417" customFormat="1" ht="56.25" customHeight="1" x14ac:dyDescent="0.2">
      <c r="A13" s="671"/>
      <c r="B13" s="670"/>
      <c r="C13" s="679"/>
      <c r="D13" s="687"/>
      <c r="E13" s="667" t="s">
        <v>750</v>
      </c>
      <c r="F13" s="686"/>
      <c r="G13" s="481"/>
      <c r="H13" s="443" t="s">
        <v>689</v>
      </c>
      <c r="I13" s="482" t="s">
        <v>23</v>
      </c>
      <c r="J13" s="482">
        <v>0.25</v>
      </c>
      <c r="K13" s="482">
        <v>1</v>
      </c>
      <c r="L13" s="467" t="s">
        <v>680</v>
      </c>
      <c r="M13" s="454"/>
      <c r="N13" s="449"/>
      <c r="O13" s="482"/>
      <c r="P13" s="449"/>
      <c r="Q13" s="874"/>
      <c r="R13" s="460"/>
    </row>
    <row r="14" spans="1:41" s="417" customFormat="1" ht="78.75" customHeight="1" x14ac:dyDescent="0.2">
      <c r="A14" s="671"/>
      <c r="B14" s="670"/>
      <c r="C14" s="679"/>
      <c r="D14" s="676" t="s">
        <v>749</v>
      </c>
      <c r="E14" s="685" t="s">
        <v>748</v>
      </c>
      <c r="F14" s="443" t="s">
        <v>747</v>
      </c>
      <c r="G14" s="442" t="s">
        <v>746</v>
      </c>
      <c r="H14" s="443" t="s">
        <v>746</v>
      </c>
      <c r="I14" s="482" t="s">
        <v>23</v>
      </c>
      <c r="J14" s="482">
        <v>0.25</v>
      </c>
      <c r="K14" s="482">
        <v>1</v>
      </c>
      <c r="L14" s="467" t="s">
        <v>680</v>
      </c>
      <c r="M14" s="471"/>
      <c r="N14" s="449"/>
      <c r="O14" s="482"/>
      <c r="P14" s="449"/>
      <c r="Q14" s="874"/>
      <c r="R14" s="460"/>
    </row>
    <row r="15" spans="1:41" s="417" customFormat="1" ht="85.5" customHeight="1" x14ac:dyDescent="0.2">
      <c r="A15" s="671"/>
      <c r="B15" s="670"/>
      <c r="C15" s="679"/>
      <c r="D15" s="676"/>
      <c r="E15" s="685" t="s">
        <v>745</v>
      </c>
      <c r="F15" s="443" t="s">
        <v>744</v>
      </c>
      <c r="G15" s="442" t="s">
        <v>743</v>
      </c>
      <c r="H15" s="443" t="s">
        <v>742</v>
      </c>
      <c r="I15" s="482" t="s">
        <v>23</v>
      </c>
      <c r="J15" s="482" t="s">
        <v>23</v>
      </c>
      <c r="K15" s="482">
        <v>1</v>
      </c>
      <c r="L15" s="467" t="s">
        <v>680</v>
      </c>
      <c r="M15" s="471"/>
      <c r="N15" s="449"/>
      <c r="O15" s="482"/>
      <c r="P15" s="449"/>
      <c r="Q15" s="874"/>
      <c r="R15" s="460"/>
    </row>
    <row r="16" spans="1:41" s="417" customFormat="1" ht="85.5" customHeight="1" x14ac:dyDescent="0.2">
      <c r="A16" s="671"/>
      <c r="B16" s="670"/>
      <c r="C16" s="679"/>
      <c r="D16" s="684" t="s">
        <v>741</v>
      </c>
      <c r="E16" s="684" t="s">
        <v>740</v>
      </c>
      <c r="F16" s="443" t="s">
        <v>739</v>
      </c>
      <c r="G16" s="442" t="s">
        <v>738</v>
      </c>
      <c r="H16" s="443" t="s">
        <v>737</v>
      </c>
      <c r="I16" s="482" t="s">
        <v>23</v>
      </c>
      <c r="J16" s="482" t="s">
        <v>23</v>
      </c>
      <c r="K16" s="482">
        <v>0.9</v>
      </c>
      <c r="L16" s="467"/>
      <c r="M16" s="471"/>
      <c r="N16" s="449"/>
      <c r="O16" s="482"/>
      <c r="P16" s="449"/>
      <c r="Q16" s="874"/>
      <c r="R16" s="460"/>
    </row>
    <row r="17" spans="1:18" s="417" customFormat="1" ht="78.75" customHeight="1" x14ac:dyDescent="0.2">
      <c r="A17" s="671"/>
      <c r="B17" s="670"/>
      <c r="C17" s="679"/>
      <c r="D17" s="682"/>
      <c r="E17" s="682"/>
      <c r="F17" s="665" t="s">
        <v>736</v>
      </c>
      <c r="G17" s="667" t="s">
        <v>735</v>
      </c>
      <c r="H17" s="665" t="s">
        <v>734</v>
      </c>
      <c r="I17" s="482" t="s">
        <v>23</v>
      </c>
      <c r="J17" s="482" t="s">
        <v>23</v>
      </c>
      <c r="K17" s="482">
        <v>0.9</v>
      </c>
      <c r="L17" s="467" t="s">
        <v>680</v>
      </c>
      <c r="M17" s="471"/>
      <c r="N17" s="449"/>
      <c r="O17" s="482"/>
      <c r="P17" s="449"/>
      <c r="Q17" s="874"/>
      <c r="R17" s="460"/>
    </row>
    <row r="18" spans="1:18" s="417" customFormat="1" ht="78.75" customHeight="1" x14ac:dyDescent="0.2">
      <c r="A18" s="671"/>
      <c r="B18" s="670"/>
      <c r="C18" s="679"/>
      <c r="D18" s="667" t="s">
        <v>733</v>
      </c>
      <c r="E18" s="667" t="s">
        <v>732</v>
      </c>
      <c r="F18" s="665" t="s">
        <v>731</v>
      </c>
      <c r="G18" s="667" t="s">
        <v>690</v>
      </c>
      <c r="H18" s="665" t="s">
        <v>730</v>
      </c>
      <c r="I18" s="482" t="s">
        <v>23</v>
      </c>
      <c r="J18" s="482" t="s">
        <v>23</v>
      </c>
      <c r="K18" s="482">
        <v>0.8</v>
      </c>
      <c r="L18" s="467" t="s">
        <v>680</v>
      </c>
      <c r="M18" s="454"/>
      <c r="N18" s="449"/>
      <c r="O18" s="482"/>
      <c r="P18" s="449"/>
      <c r="Q18" s="874"/>
      <c r="R18" s="460"/>
    </row>
    <row r="19" spans="1:18" s="417" customFormat="1" ht="93.75" customHeight="1" x14ac:dyDescent="0.2">
      <c r="A19" s="671"/>
      <c r="B19" s="670"/>
      <c r="C19" s="679"/>
      <c r="D19" s="676" t="s">
        <v>729</v>
      </c>
      <c r="E19" s="667" t="s">
        <v>728</v>
      </c>
      <c r="F19" s="665" t="s">
        <v>727</v>
      </c>
      <c r="G19" s="666" t="s">
        <v>726</v>
      </c>
      <c r="H19" s="665" t="s">
        <v>725</v>
      </c>
      <c r="I19" s="482" t="s">
        <v>23</v>
      </c>
      <c r="J19" s="482">
        <v>0.25</v>
      </c>
      <c r="K19" s="482">
        <v>1</v>
      </c>
      <c r="L19" s="467" t="s">
        <v>680</v>
      </c>
      <c r="M19" s="454"/>
      <c r="N19" s="449"/>
      <c r="O19" s="482"/>
      <c r="P19" s="449"/>
      <c r="Q19" s="873"/>
      <c r="R19" s="460"/>
    </row>
    <row r="20" spans="1:18" s="417" customFormat="1" ht="93.75" customHeight="1" x14ac:dyDescent="0.2">
      <c r="A20" s="671"/>
      <c r="B20" s="670"/>
      <c r="C20" s="679"/>
      <c r="D20" s="676"/>
      <c r="E20" s="667" t="s">
        <v>724</v>
      </c>
      <c r="F20" s="665" t="s">
        <v>723</v>
      </c>
      <c r="G20" s="666" t="s">
        <v>720</v>
      </c>
      <c r="H20" s="665" t="s">
        <v>719</v>
      </c>
      <c r="I20" s="482" t="s">
        <v>23</v>
      </c>
      <c r="J20" s="482">
        <v>0.2</v>
      </c>
      <c r="K20" s="482">
        <v>1</v>
      </c>
      <c r="L20" s="467" t="s">
        <v>675</v>
      </c>
      <c r="M20" s="454"/>
      <c r="N20" s="449"/>
      <c r="O20" s="482"/>
      <c r="P20" s="449"/>
      <c r="Q20" s="874"/>
      <c r="R20" s="460"/>
    </row>
    <row r="21" spans="1:18" s="417" customFormat="1" ht="93.75" customHeight="1" x14ac:dyDescent="0.2">
      <c r="A21" s="671"/>
      <c r="B21" s="670"/>
      <c r="C21" s="679"/>
      <c r="D21" s="676"/>
      <c r="E21" s="667" t="s">
        <v>722</v>
      </c>
      <c r="F21" s="665" t="s">
        <v>721</v>
      </c>
      <c r="G21" s="666" t="s">
        <v>720</v>
      </c>
      <c r="H21" s="665" t="s">
        <v>719</v>
      </c>
      <c r="I21" s="482" t="s">
        <v>23</v>
      </c>
      <c r="J21" s="482">
        <v>0.2</v>
      </c>
      <c r="K21" s="482">
        <v>1</v>
      </c>
      <c r="L21" s="467" t="s">
        <v>675</v>
      </c>
      <c r="M21" s="454"/>
      <c r="N21" s="449"/>
      <c r="O21" s="482"/>
      <c r="P21" s="449"/>
      <c r="Q21" s="874"/>
      <c r="R21" s="460"/>
    </row>
    <row r="22" spans="1:18" s="417" customFormat="1" ht="78.75" customHeight="1" x14ac:dyDescent="0.2">
      <c r="A22" s="671"/>
      <c r="B22" s="670"/>
      <c r="C22" s="679"/>
      <c r="D22" s="676"/>
      <c r="E22" s="667" t="s">
        <v>718</v>
      </c>
      <c r="F22" s="665" t="s">
        <v>717</v>
      </c>
      <c r="G22" s="666" t="s">
        <v>716</v>
      </c>
      <c r="H22" s="665" t="s">
        <v>715</v>
      </c>
      <c r="I22" s="482" t="s">
        <v>23</v>
      </c>
      <c r="J22" s="482" t="s">
        <v>23</v>
      </c>
      <c r="K22" s="482">
        <v>1</v>
      </c>
      <c r="L22" s="467" t="s">
        <v>680</v>
      </c>
      <c r="M22" s="454"/>
      <c r="N22" s="449"/>
      <c r="O22" s="482"/>
      <c r="P22" s="449"/>
      <c r="Q22" s="874"/>
      <c r="R22" s="460"/>
    </row>
    <row r="23" spans="1:18" s="417" customFormat="1" ht="78.75" customHeight="1" x14ac:dyDescent="0.2">
      <c r="A23" s="671"/>
      <c r="B23" s="670"/>
      <c r="C23" s="679"/>
      <c r="D23" s="676"/>
      <c r="E23" s="667" t="s">
        <v>714</v>
      </c>
      <c r="F23" s="665" t="s">
        <v>713</v>
      </c>
      <c r="G23" s="666" t="s">
        <v>712</v>
      </c>
      <c r="H23" s="665" t="s">
        <v>711</v>
      </c>
      <c r="I23" s="482" t="s">
        <v>23</v>
      </c>
      <c r="J23" s="482" t="s">
        <v>23</v>
      </c>
      <c r="K23" s="482">
        <v>0.2</v>
      </c>
      <c r="L23" s="467" t="s">
        <v>680</v>
      </c>
      <c r="M23" s="454"/>
      <c r="N23" s="449"/>
      <c r="O23" s="482"/>
      <c r="P23" s="449"/>
      <c r="Q23" s="874"/>
      <c r="R23" s="460"/>
    </row>
    <row r="24" spans="1:18" s="417" customFormat="1" ht="78.75" customHeight="1" x14ac:dyDescent="0.2">
      <c r="A24" s="671"/>
      <c r="B24" s="670"/>
      <c r="C24" s="679"/>
      <c r="D24" s="676" t="s">
        <v>710</v>
      </c>
      <c r="E24" s="667" t="s">
        <v>709</v>
      </c>
      <c r="F24" s="665" t="s">
        <v>708</v>
      </c>
      <c r="G24" s="666" t="s">
        <v>707</v>
      </c>
      <c r="H24" s="665" t="s">
        <v>706</v>
      </c>
      <c r="I24" s="482" t="s">
        <v>23</v>
      </c>
      <c r="J24" s="482" t="s">
        <v>23</v>
      </c>
      <c r="K24" s="482">
        <v>1</v>
      </c>
      <c r="L24" s="467" t="s">
        <v>680</v>
      </c>
      <c r="M24" s="471"/>
      <c r="N24" s="449"/>
      <c r="O24" s="482"/>
      <c r="P24" s="449"/>
      <c r="Q24" s="874"/>
      <c r="R24" s="460"/>
    </row>
    <row r="25" spans="1:18" s="417" customFormat="1" ht="78.75" customHeight="1" x14ac:dyDescent="0.2">
      <c r="A25" s="671"/>
      <c r="B25" s="670"/>
      <c r="C25" s="679"/>
      <c r="D25" s="676"/>
      <c r="E25" s="684" t="s">
        <v>705</v>
      </c>
      <c r="F25" s="683" t="s">
        <v>704</v>
      </c>
      <c r="G25" s="666" t="s">
        <v>703</v>
      </c>
      <c r="H25" s="680" t="s">
        <v>702</v>
      </c>
      <c r="I25" s="482" t="s">
        <v>23</v>
      </c>
      <c r="J25" s="482" t="s">
        <v>23</v>
      </c>
      <c r="K25" s="482" t="s">
        <v>701</v>
      </c>
      <c r="L25" s="467" t="s">
        <v>675</v>
      </c>
      <c r="M25" s="454"/>
      <c r="N25" s="437"/>
      <c r="O25" s="482"/>
      <c r="P25" s="449"/>
      <c r="Q25" s="875"/>
      <c r="R25" s="460"/>
    </row>
    <row r="26" spans="1:18" s="417" customFormat="1" ht="78.75" customHeight="1" x14ac:dyDescent="0.2">
      <c r="A26" s="671"/>
      <c r="B26" s="670"/>
      <c r="C26" s="679"/>
      <c r="D26" s="676"/>
      <c r="E26" s="682"/>
      <c r="F26" s="681"/>
      <c r="G26" s="666" t="s">
        <v>700</v>
      </c>
      <c r="H26" s="680" t="s">
        <v>699</v>
      </c>
      <c r="I26" s="482" t="s">
        <v>23</v>
      </c>
      <c r="J26" s="482" t="s">
        <v>23</v>
      </c>
      <c r="K26" s="482" t="s">
        <v>698</v>
      </c>
      <c r="L26" s="467" t="s">
        <v>675</v>
      </c>
      <c r="M26" s="454"/>
      <c r="N26" s="437"/>
      <c r="O26" s="482"/>
      <c r="P26" s="449"/>
      <c r="Q26" s="875"/>
      <c r="R26" s="460"/>
    </row>
    <row r="27" spans="1:18" s="417" customFormat="1" ht="78.75" customHeight="1" x14ac:dyDescent="0.2">
      <c r="A27" s="671"/>
      <c r="B27" s="670"/>
      <c r="C27" s="679"/>
      <c r="D27" s="676"/>
      <c r="E27" s="667" t="s">
        <v>697</v>
      </c>
      <c r="F27" s="665" t="s">
        <v>696</v>
      </c>
      <c r="G27" s="666" t="s">
        <v>695</v>
      </c>
      <c r="H27" s="665" t="s">
        <v>694</v>
      </c>
      <c r="I27" s="482" t="s">
        <v>23</v>
      </c>
      <c r="J27" s="482">
        <v>0.25</v>
      </c>
      <c r="K27" s="482">
        <v>1</v>
      </c>
      <c r="L27" s="467" t="s">
        <v>675</v>
      </c>
      <c r="M27" s="454"/>
      <c r="N27" s="437"/>
      <c r="O27" s="482"/>
      <c r="P27" s="449"/>
      <c r="Q27" s="875"/>
      <c r="R27" s="460"/>
    </row>
    <row r="28" spans="1:18" s="417" customFormat="1" ht="78.75" customHeight="1" x14ac:dyDescent="0.2">
      <c r="A28" s="671"/>
      <c r="B28" s="670"/>
      <c r="C28" s="679"/>
      <c r="D28" s="676" t="s">
        <v>693</v>
      </c>
      <c r="E28" s="667" t="s">
        <v>692</v>
      </c>
      <c r="F28" s="665" t="s">
        <v>691</v>
      </c>
      <c r="G28" s="667" t="s">
        <v>690</v>
      </c>
      <c r="H28" s="665" t="s">
        <v>689</v>
      </c>
      <c r="I28" s="482" t="s">
        <v>23</v>
      </c>
      <c r="J28" s="482" t="s">
        <v>23</v>
      </c>
      <c r="K28" s="482">
        <v>0.7</v>
      </c>
      <c r="L28" s="467" t="s">
        <v>680</v>
      </c>
      <c r="M28" s="454"/>
      <c r="N28" s="437"/>
      <c r="O28" s="482"/>
      <c r="P28" s="449"/>
      <c r="Q28" s="875"/>
      <c r="R28" s="460"/>
    </row>
    <row r="29" spans="1:18" s="417" customFormat="1" ht="78.75" customHeight="1" x14ac:dyDescent="0.2">
      <c r="A29" s="671"/>
      <c r="B29" s="670"/>
      <c r="C29" s="679"/>
      <c r="D29" s="676"/>
      <c r="E29" s="667" t="s">
        <v>688</v>
      </c>
      <c r="F29" s="665" t="s">
        <v>687</v>
      </c>
      <c r="G29" s="666" t="s">
        <v>686</v>
      </c>
      <c r="H29" s="665" t="s">
        <v>685</v>
      </c>
      <c r="I29" s="482" t="s">
        <v>23</v>
      </c>
      <c r="J29" s="482" t="s">
        <v>23</v>
      </c>
      <c r="K29" s="482">
        <v>1</v>
      </c>
      <c r="L29" s="467" t="s">
        <v>680</v>
      </c>
      <c r="M29" s="471"/>
      <c r="N29" s="449"/>
      <c r="O29" s="482"/>
      <c r="P29" s="449"/>
      <c r="Q29" s="874"/>
      <c r="R29" s="460"/>
    </row>
    <row r="30" spans="1:18" s="417" customFormat="1" ht="78.75" customHeight="1" x14ac:dyDescent="0.2">
      <c r="A30" s="671"/>
      <c r="B30" s="670"/>
      <c r="C30" s="679"/>
      <c r="D30" s="676"/>
      <c r="E30" s="678" t="s">
        <v>684</v>
      </c>
      <c r="F30" s="665" t="s">
        <v>683</v>
      </c>
      <c r="G30" s="666" t="s">
        <v>682</v>
      </c>
      <c r="H30" s="665" t="s">
        <v>681</v>
      </c>
      <c r="I30" s="482" t="s">
        <v>23</v>
      </c>
      <c r="J30" s="482" t="s">
        <v>23</v>
      </c>
      <c r="K30" s="672">
        <v>2</v>
      </c>
      <c r="L30" s="467" t="s">
        <v>680</v>
      </c>
      <c r="M30" s="471"/>
      <c r="N30" s="449"/>
      <c r="O30" s="482"/>
      <c r="P30" s="449"/>
      <c r="Q30" s="874"/>
      <c r="R30" s="460"/>
    </row>
    <row r="31" spans="1:18" s="417" customFormat="1" ht="78.75" customHeight="1" x14ac:dyDescent="0.2">
      <c r="A31" s="671"/>
      <c r="B31" s="670"/>
      <c r="C31" s="677"/>
      <c r="D31" s="676"/>
      <c r="E31" s="667" t="s">
        <v>679</v>
      </c>
      <c r="F31" s="665" t="s">
        <v>678</v>
      </c>
      <c r="G31" s="666" t="s">
        <v>677</v>
      </c>
      <c r="H31" s="665" t="s">
        <v>676</v>
      </c>
      <c r="I31" s="482" t="s">
        <v>23</v>
      </c>
      <c r="J31" s="482">
        <v>0.25</v>
      </c>
      <c r="K31" s="482">
        <v>1</v>
      </c>
      <c r="L31" s="467" t="s">
        <v>675</v>
      </c>
      <c r="M31" s="454"/>
      <c r="N31" s="449"/>
      <c r="O31" s="482"/>
      <c r="P31" s="449"/>
      <c r="Q31" s="874"/>
      <c r="R31" s="460"/>
    </row>
    <row r="32" spans="1:18" s="417" customFormat="1" ht="78.75" customHeight="1" x14ac:dyDescent="0.2">
      <c r="A32" s="671"/>
      <c r="B32" s="670"/>
      <c r="C32" s="669" t="s">
        <v>674</v>
      </c>
      <c r="D32" s="675" t="s">
        <v>673</v>
      </c>
      <c r="E32" s="667" t="s">
        <v>672</v>
      </c>
      <c r="F32" s="665" t="s">
        <v>671</v>
      </c>
      <c r="G32" s="666" t="s">
        <v>670</v>
      </c>
      <c r="H32" s="665" t="s">
        <v>669</v>
      </c>
      <c r="I32" s="482" t="s">
        <v>23</v>
      </c>
      <c r="J32" s="482" t="s">
        <v>23</v>
      </c>
      <c r="K32" s="482">
        <v>1</v>
      </c>
      <c r="L32" s="467" t="s">
        <v>640</v>
      </c>
      <c r="M32" s="471"/>
      <c r="N32" s="449"/>
      <c r="O32" s="482"/>
      <c r="P32" s="449"/>
      <c r="Q32" s="873"/>
      <c r="R32" s="460"/>
    </row>
    <row r="33" spans="1:18" s="417" customFormat="1" ht="78.75" customHeight="1" x14ac:dyDescent="0.2">
      <c r="A33" s="671"/>
      <c r="B33" s="670"/>
      <c r="C33" s="669"/>
      <c r="D33" s="675"/>
      <c r="E33" s="667" t="s">
        <v>668</v>
      </c>
      <c r="F33" s="665" t="s">
        <v>667</v>
      </c>
      <c r="G33" s="666" t="s">
        <v>666</v>
      </c>
      <c r="H33" s="666" t="s">
        <v>666</v>
      </c>
      <c r="I33" s="482" t="s">
        <v>23</v>
      </c>
      <c r="J33" s="482" t="s">
        <v>23</v>
      </c>
      <c r="K33" s="482">
        <v>1</v>
      </c>
      <c r="L33" s="467" t="s">
        <v>640</v>
      </c>
      <c r="M33" s="471"/>
      <c r="N33" s="483"/>
      <c r="O33" s="482"/>
      <c r="P33" s="449"/>
      <c r="Q33" s="874"/>
      <c r="R33" s="460"/>
    </row>
    <row r="34" spans="1:18" s="417" customFormat="1" ht="78.75" customHeight="1" x14ac:dyDescent="0.2">
      <c r="A34" s="671"/>
      <c r="B34" s="670"/>
      <c r="C34" s="669"/>
      <c r="D34" s="675"/>
      <c r="E34" s="667" t="s">
        <v>665</v>
      </c>
      <c r="F34" s="665" t="s">
        <v>664</v>
      </c>
      <c r="G34" s="666" t="s">
        <v>663</v>
      </c>
      <c r="H34" s="665" t="s">
        <v>662</v>
      </c>
      <c r="I34" s="482" t="s">
        <v>23</v>
      </c>
      <c r="J34" s="482" t="s">
        <v>23</v>
      </c>
      <c r="K34" s="482">
        <v>1</v>
      </c>
      <c r="L34" s="467" t="s">
        <v>640</v>
      </c>
      <c r="M34" s="471"/>
      <c r="N34" s="449"/>
      <c r="O34" s="482"/>
      <c r="P34" s="449"/>
      <c r="Q34" s="874"/>
      <c r="R34" s="460"/>
    </row>
    <row r="35" spans="1:18" s="417" customFormat="1" ht="111.75" customHeight="1" x14ac:dyDescent="0.2">
      <c r="A35" s="671"/>
      <c r="B35" s="670"/>
      <c r="C35" s="669"/>
      <c r="D35" s="675"/>
      <c r="E35" s="667" t="s">
        <v>661</v>
      </c>
      <c r="F35" s="665" t="s">
        <v>660</v>
      </c>
      <c r="G35" s="666" t="s">
        <v>659</v>
      </c>
      <c r="H35" s="665" t="s">
        <v>658</v>
      </c>
      <c r="I35" s="482" t="s">
        <v>23</v>
      </c>
      <c r="J35" s="482">
        <v>0.25</v>
      </c>
      <c r="K35" s="482">
        <v>1</v>
      </c>
      <c r="L35" s="467" t="s">
        <v>640</v>
      </c>
      <c r="M35" s="471"/>
      <c r="N35" s="449"/>
      <c r="O35" s="482"/>
      <c r="P35" s="449"/>
      <c r="Q35" s="874"/>
      <c r="R35" s="460"/>
    </row>
    <row r="36" spans="1:18" s="417" customFormat="1" ht="135" customHeight="1" x14ac:dyDescent="0.2">
      <c r="A36" s="671"/>
      <c r="B36" s="670"/>
      <c r="C36" s="674" t="s">
        <v>657</v>
      </c>
      <c r="D36" s="673" t="s">
        <v>656</v>
      </c>
      <c r="E36" s="667" t="s">
        <v>655</v>
      </c>
      <c r="F36" s="665" t="s">
        <v>654</v>
      </c>
      <c r="G36" s="666" t="s">
        <v>653</v>
      </c>
      <c r="H36" s="665" t="s">
        <v>653</v>
      </c>
      <c r="I36" s="482" t="s">
        <v>23</v>
      </c>
      <c r="J36" s="482" t="s">
        <v>23</v>
      </c>
      <c r="K36" s="672">
        <v>1</v>
      </c>
      <c r="L36" s="467" t="s">
        <v>640</v>
      </c>
      <c r="M36" s="471"/>
      <c r="N36" s="449"/>
      <c r="O36" s="482"/>
      <c r="P36" s="449"/>
      <c r="Q36" s="874"/>
      <c r="R36" s="460"/>
    </row>
    <row r="37" spans="1:18" s="417" customFormat="1" ht="89.25" customHeight="1" x14ac:dyDescent="0.2">
      <c r="A37" s="671"/>
      <c r="B37" s="670"/>
      <c r="C37" s="669" t="s">
        <v>652</v>
      </c>
      <c r="D37" s="668" t="s">
        <v>651</v>
      </c>
      <c r="E37" s="667" t="s">
        <v>650</v>
      </c>
      <c r="F37" s="665" t="s">
        <v>649</v>
      </c>
      <c r="G37" s="666" t="s">
        <v>648</v>
      </c>
      <c r="H37" s="665" t="s">
        <v>644</v>
      </c>
      <c r="I37" s="482" t="s">
        <v>23</v>
      </c>
      <c r="J37" s="482" t="s">
        <v>23</v>
      </c>
      <c r="K37" s="482">
        <v>1</v>
      </c>
      <c r="L37" s="467" t="s">
        <v>640</v>
      </c>
      <c r="M37" s="471"/>
      <c r="N37" s="437"/>
      <c r="O37" s="482"/>
      <c r="P37" s="449"/>
      <c r="Q37" s="873"/>
      <c r="R37" s="460"/>
    </row>
    <row r="38" spans="1:18" s="417" customFormat="1" ht="78" customHeight="1" x14ac:dyDescent="0.2">
      <c r="A38" s="671"/>
      <c r="B38" s="670"/>
      <c r="C38" s="669"/>
      <c r="D38" s="668"/>
      <c r="E38" s="667" t="s">
        <v>647</v>
      </c>
      <c r="F38" s="665" t="s">
        <v>646</v>
      </c>
      <c r="G38" s="666" t="s">
        <v>645</v>
      </c>
      <c r="H38" s="665" t="s">
        <v>644</v>
      </c>
      <c r="I38" s="482" t="s">
        <v>23</v>
      </c>
      <c r="J38" s="482" t="s">
        <v>23</v>
      </c>
      <c r="K38" s="482">
        <v>1</v>
      </c>
      <c r="L38" s="467" t="s">
        <v>640</v>
      </c>
      <c r="M38" s="471"/>
      <c r="N38" s="437"/>
      <c r="O38" s="482"/>
      <c r="P38" s="449"/>
      <c r="Q38" s="873"/>
      <c r="R38" s="460"/>
    </row>
    <row r="39" spans="1:18" s="417" customFormat="1" ht="65.25" customHeight="1" thickBot="1" x14ac:dyDescent="0.25">
      <c r="A39" s="664"/>
      <c r="B39" s="663"/>
      <c r="C39" s="662"/>
      <c r="D39" s="661"/>
      <c r="E39" s="660" t="s">
        <v>641</v>
      </c>
      <c r="F39" s="658" t="s">
        <v>643</v>
      </c>
      <c r="G39" s="659" t="s">
        <v>642</v>
      </c>
      <c r="H39" s="658" t="s">
        <v>641</v>
      </c>
      <c r="I39" s="657" t="s">
        <v>23</v>
      </c>
      <c r="J39" s="657" t="s">
        <v>23</v>
      </c>
      <c r="K39" s="657">
        <v>1</v>
      </c>
      <c r="L39" s="656" t="s">
        <v>640</v>
      </c>
      <c r="M39" s="655"/>
      <c r="N39" s="654"/>
      <c r="O39" s="482"/>
      <c r="P39" s="654"/>
      <c r="Q39" s="876"/>
      <c r="R39" s="460"/>
    </row>
    <row r="40" spans="1:18" s="417" customFormat="1" ht="33" customHeight="1" thickBot="1" x14ac:dyDescent="0.3">
      <c r="A40" s="653" t="s">
        <v>2</v>
      </c>
      <c r="B40" s="653"/>
      <c r="C40" s="652">
        <v>30</v>
      </c>
      <c r="D40" s="651"/>
      <c r="E40" s="425"/>
      <c r="F40" s="425"/>
      <c r="G40" s="430"/>
      <c r="H40" s="429" t="s">
        <v>1</v>
      </c>
      <c r="I40" s="111"/>
      <c r="J40" s="113"/>
      <c r="K40" s="113"/>
      <c r="L40" s="109"/>
      <c r="M40" s="425"/>
      <c r="N40" s="111" t="s">
        <v>0</v>
      </c>
      <c r="O40" s="109"/>
      <c r="P40" s="110" t="e">
        <f>+AVERAGE(O8:O39)</f>
        <v>#DIV/0!</v>
      </c>
      <c r="Q40" s="109"/>
    </row>
    <row r="41" spans="1:18" s="417" customFormat="1" x14ac:dyDescent="0.2"/>
    <row r="42" spans="1:18" s="417" customFormat="1" x14ac:dyDescent="0.2"/>
    <row r="43" spans="1:18" s="417" customFormat="1" x14ac:dyDescent="0.2"/>
    <row r="44" spans="1:18" s="417" customFormat="1" x14ac:dyDescent="0.2"/>
    <row r="45" spans="1:18" s="417" customFormat="1" x14ac:dyDescent="0.2"/>
    <row r="46" spans="1:18" s="417" customFormat="1" x14ac:dyDescent="0.2"/>
    <row r="47" spans="1:18" s="417" customFormat="1" x14ac:dyDescent="0.2"/>
    <row r="48" spans="1:18" s="417" customFormat="1" x14ac:dyDescent="0.2"/>
    <row r="49" s="417" customFormat="1" x14ac:dyDescent="0.2"/>
    <row r="50" s="417" customFormat="1" x14ac:dyDescent="0.2"/>
    <row r="51" s="417" customFormat="1" x14ac:dyDescent="0.2"/>
    <row r="52" s="417" customFormat="1" x14ac:dyDescent="0.2"/>
    <row r="53" s="417" customFormat="1" x14ac:dyDescent="0.2"/>
    <row r="54" s="417" customFormat="1" x14ac:dyDescent="0.2"/>
    <row r="55" s="417" customFormat="1" x14ac:dyDescent="0.2"/>
    <row r="56" s="417" customFormat="1" x14ac:dyDescent="0.2"/>
    <row r="57" s="417" customFormat="1" x14ac:dyDescent="0.2"/>
    <row r="58" s="417" customFormat="1" x14ac:dyDescent="0.2"/>
    <row r="59" s="417" customFormat="1" x14ac:dyDescent="0.2"/>
    <row r="60" s="417" customFormat="1" x14ac:dyDescent="0.2"/>
    <row r="61" s="417" customFormat="1" x14ac:dyDescent="0.2"/>
    <row r="62" s="417" customFormat="1" x14ac:dyDescent="0.2"/>
    <row r="63" s="417" customFormat="1" x14ac:dyDescent="0.2"/>
    <row r="64" s="417" customFormat="1" x14ac:dyDescent="0.2"/>
    <row r="65" s="417" customFormat="1" x14ac:dyDescent="0.2"/>
    <row r="66" s="417" customFormat="1" x14ac:dyDescent="0.2"/>
    <row r="67" s="417" customFormat="1" x14ac:dyDescent="0.2"/>
    <row r="68" s="417" customFormat="1" x14ac:dyDescent="0.2"/>
    <row r="69" s="417" customFormat="1" x14ac:dyDescent="0.2"/>
    <row r="70" s="417" customFormat="1" x14ac:dyDescent="0.2"/>
    <row r="71" s="417" customFormat="1" x14ac:dyDescent="0.2"/>
    <row r="72" s="417" customFormat="1" x14ac:dyDescent="0.2"/>
    <row r="73" s="417" customFormat="1" x14ac:dyDescent="0.2"/>
    <row r="74" s="417" customFormat="1" x14ac:dyDescent="0.2"/>
    <row r="75" s="417" customFormat="1" x14ac:dyDescent="0.2"/>
    <row r="76" s="417" customFormat="1" x14ac:dyDescent="0.2"/>
    <row r="77" s="417" customFormat="1" x14ac:dyDescent="0.2"/>
    <row r="78" s="417" customFormat="1" x14ac:dyDescent="0.2"/>
    <row r="79" s="417" customFormat="1" x14ac:dyDescent="0.2"/>
    <row r="80" s="417" customFormat="1" x14ac:dyDescent="0.2"/>
    <row r="81" s="417" customFormat="1" x14ac:dyDescent="0.2"/>
    <row r="82" s="417" customFormat="1" x14ac:dyDescent="0.2"/>
    <row r="83" s="417" customFormat="1" x14ac:dyDescent="0.2"/>
    <row r="84" s="417" customFormat="1" x14ac:dyDescent="0.2"/>
    <row r="85" s="417" customFormat="1" x14ac:dyDescent="0.2"/>
    <row r="86" s="417" customFormat="1" x14ac:dyDescent="0.2"/>
    <row r="87" s="417" customFormat="1" x14ac:dyDescent="0.2"/>
    <row r="88" s="417" customFormat="1" x14ac:dyDescent="0.2"/>
    <row r="89" s="417" customFormat="1" x14ac:dyDescent="0.2"/>
    <row r="90" s="417" customFormat="1" x14ac:dyDescent="0.2"/>
    <row r="91" s="417" customFormat="1" x14ac:dyDescent="0.2"/>
    <row r="92" s="417" customFormat="1" x14ac:dyDescent="0.2"/>
    <row r="93" s="417" customFormat="1" x14ac:dyDescent="0.2"/>
    <row r="94" s="417" customFormat="1" x14ac:dyDescent="0.2"/>
    <row r="95" s="417" customFormat="1" x14ac:dyDescent="0.2"/>
    <row r="96" s="417" customFormat="1" x14ac:dyDescent="0.2"/>
    <row r="97" s="417" customFormat="1" x14ac:dyDescent="0.2"/>
    <row r="98" s="417" customFormat="1" x14ac:dyDescent="0.2"/>
    <row r="99" s="417" customFormat="1" x14ac:dyDescent="0.2"/>
    <row r="100" s="417" customFormat="1" x14ac:dyDescent="0.2"/>
    <row r="101" s="417" customFormat="1" x14ac:dyDescent="0.2"/>
    <row r="102" s="417" customFormat="1" x14ac:dyDescent="0.2"/>
    <row r="103" s="417" customFormat="1" x14ac:dyDescent="0.2"/>
    <row r="104" s="417" customFormat="1" x14ac:dyDescent="0.2"/>
    <row r="105" s="417" customFormat="1" x14ac:dyDescent="0.2"/>
    <row r="106" s="417" customFormat="1" x14ac:dyDescent="0.2"/>
    <row r="107" s="417" customFormat="1" x14ac:dyDescent="0.2"/>
    <row r="108" s="417" customFormat="1" x14ac:dyDescent="0.2"/>
    <row r="109" s="417" customFormat="1" x14ac:dyDescent="0.2"/>
    <row r="110" s="417" customFormat="1" x14ac:dyDescent="0.2"/>
    <row r="111" s="417" customFormat="1" x14ac:dyDescent="0.2"/>
    <row r="112" s="417" customFormat="1" x14ac:dyDescent="0.2"/>
    <row r="113" s="417" customFormat="1" x14ac:dyDescent="0.2"/>
    <row r="114" s="417" customFormat="1" x14ac:dyDescent="0.2"/>
    <row r="115" s="417" customFormat="1" x14ac:dyDescent="0.2"/>
    <row r="116" s="417" customFormat="1" x14ac:dyDescent="0.2"/>
    <row r="117" s="417" customFormat="1" x14ac:dyDescent="0.2"/>
    <row r="118" s="417" customFormat="1" x14ac:dyDescent="0.2"/>
    <row r="119" s="417" customFormat="1" x14ac:dyDescent="0.2"/>
    <row r="120" s="417" customFormat="1" x14ac:dyDescent="0.2"/>
    <row r="121" s="417" customFormat="1" x14ac:dyDescent="0.2"/>
    <row r="122" s="417" customFormat="1" x14ac:dyDescent="0.2"/>
    <row r="123" s="417" customFormat="1" x14ac:dyDescent="0.2"/>
    <row r="124" s="417" customFormat="1" x14ac:dyDescent="0.2"/>
    <row r="125" s="417" customFormat="1" x14ac:dyDescent="0.2"/>
    <row r="126" s="417" customFormat="1" x14ac:dyDescent="0.2"/>
    <row r="127" s="417" customFormat="1" x14ac:dyDescent="0.2"/>
    <row r="128" s="417" customFormat="1" x14ac:dyDescent="0.2"/>
    <row r="129" s="417" customFormat="1" x14ac:dyDescent="0.2"/>
    <row r="130" s="417" customFormat="1" x14ac:dyDescent="0.2"/>
    <row r="131" s="417" customFormat="1" x14ac:dyDescent="0.2"/>
    <row r="132" s="417" customFormat="1" x14ac:dyDescent="0.2"/>
    <row r="133" s="417" customFormat="1" x14ac:dyDescent="0.2"/>
    <row r="134" s="417" customFormat="1" x14ac:dyDescent="0.2"/>
    <row r="135" s="417" customFormat="1" x14ac:dyDescent="0.2"/>
    <row r="136" s="417" customFormat="1" x14ac:dyDescent="0.2"/>
    <row r="137" s="417" customFormat="1" x14ac:dyDescent="0.2"/>
    <row r="138" s="417" customFormat="1" x14ac:dyDescent="0.2"/>
    <row r="139" s="417" customFormat="1" x14ac:dyDescent="0.2"/>
    <row r="140" s="417" customFormat="1" x14ac:dyDescent="0.2"/>
    <row r="141" s="417" customFormat="1" x14ac:dyDescent="0.2"/>
    <row r="142" s="417" customFormat="1" x14ac:dyDescent="0.2"/>
    <row r="143" s="417" customFormat="1" x14ac:dyDescent="0.2"/>
    <row r="144" s="417" customFormat="1" x14ac:dyDescent="0.2"/>
    <row r="145" s="417" customFormat="1" x14ac:dyDescent="0.2"/>
    <row r="146" s="417" customFormat="1" x14ac:dyDescent="0.2"/>
    <row r="147" s="417" customFormat="1" x14ac:dyDescent="0.2"/>
    <row r="148" s="417" customFormat="1" x14ac:dyDescent="0.2"/>
    <row r="149" s="417" customFormat="1" x14ac:dyDescent="0.2"/>
    <row r="150" s="417" customFormat="1" x14ac:dyDescent="0.2"/>
    <row r="151" s="417" customFormat="1" x14ac:dyDescent="0.2"/>
    <row r="152" s="417" customFormat="1" x14ac:dyDescent="0.2"/>
    <row r="153" s="417" customFormat="1" x14ac:dyDescent="0.2"/>
    <row r="154" s="417" customFormat="1" x14ac:dyDescent="0.2"/>
    <row r="155" s="417" customFormat="1" x14ac:dyDescent="0.2"/>
    <row r="156" s="417" customFormat="1" x14ac:dyDescent="0.2"/>
    <row r="157" s="417" customFormat="1" x14ac:dyDescent="0.2"/>
    <row r="158" s="417" customFormat="1" x14ac:dyDescent="0.2"/>
    <row r="159" s="417" customFormat="1" x14ac:dyDescent="0.2"/>
    <row r="160" s="417" customFormat="1" x14ac:dyDescent="0.2"/>
    <row r="161" s="417" customFormat="1" x14ac:dyDescent="0.2"/>
    <row r="162" s="417" customFormat="1" x14ac:dyDescent="0.2"/>
    <row r="163" s="417" customFormat="1" x14ac:dyDescent="0.2"/>
    <row r="164" s="417" customFormat="1" x14ac:dyDescent="0.2"/>
    <row r="165" s="417" customFormat="1" x14ac:dyDescent="0.2"/>
    <row r="166" s="417" customFormat="1" x14ac:dyDescent="0.2"/>
    <row r="167" s="417" customFormat="1" x14ac:dyDescent="0.2"/>
    <row r="168" s="417" customFormat="1" x14ac:dyDescent="0.2"/>
    <row r="169" s="417" customFormat="1" x14ac:dyDescent="0.2"/>
    <row r="170" s="417" customFormat="1" x14ac:dyDescent="0.2"/>
    <row r="171" s="417" customFormat="1" x14ac:dyDescent="0.2"/>
    <row r="172" s="417" customFormat="1" x14ac:dyDescent="0.2"/>
    <row r="173" s="417" customFormat="1" x14ac:dyDescent="0.2"/>
    <row r="174" s="417" customFormat="1" x14ac:dyDescent="0.2"/>
    <row r="175" s="417" customFormat="1" x14ac:dyDescent="0.2"/>
    <row r="176" s="417" customFormat="1" x14ac:dyDescent="0.2"/>
    <row r="177" s="417" customFormat="1" x14ac:dyDescent="0.2"/>
    <row r="178" s="417" customFormat="1" x14ac:dyDescent="0.2"/>
    <row r="179" s="417" customFormat="1" x14ac:dyDescent="0.2"/>
    <row r="180" s="417" customFormat="1" x14ac:dyDescent="0.2"/>
    <row r="181" s="417" customFormat="1" x14ac:dyDescent="0.2"/>
    <row r="182" s="417" customFormat="1" x14ac:dyDescent="0.2"/>
    <row r="183" s="417" customFormat="1" x14ac:dyDescent="0.2"/>
    <row r="184" s="417" customFormat="1" x14ac:dyDescent="0.2"/>
    <row r="185" s="417" customFormat="1" x14ac:dyDescent="0.2"/>
    <row r="186" s="417" customFormat="1" x14ac:dyDescent="0.2"/>
    <row r="187" s="417" customFormat="1" x14ac:dyDescent="0.2"/>
    <row r="188" s="417" customFormat="1" x14ac:dyDescent="0.2"/>
    <row r="189" s="417" customFormat="1" x14ac:dyDescent="0.2"/>
    <row r="190" s="417" customFormat="1" x14ac:dyDescent="0.2"/>
    <row r="191" s="417" customFormat="1" x14ac:dyDescent="0.2"/>
    <row r="192" s="417" customFormat="1" x14ac:dyDescent="0.2"/>
    <row r="193" s="417" customFormat="1" x14ac:dyDescent="0.2"/>
    <row r="194" s="417" customFormat="1" x14ac:dyDescent="0.2"/>
    <row r="195" s="417" customFormat="1" x14ac:dyDescent="0.2"/>
    <row r="196" s="417" customFormat="1" x14ac:dyDescent="0.2"/>
    <row r="197" s="417" customFormat="1" x14ac:dyDescent="0.2"/>
    <row r="198" s="417" customFormat="1" x14ac:dyDescent="0.2"/>
    <row r="199" s="417" customFormat="1" x14ac:dyDescent="0.2"/>
    <row r="200" s="417" customFormat="1" x14ac:dyDescent="0.2"/>
    <row r="201" s="417" customFormat="1" x14ac:dyDescent="0.2"/>
    <row r="202" s="417" customFormat="1" x14ac:dyDescent="0.2"/>
    <row r="203" s="417" customFormat="1" x14ac:dyDescent="0.2"/>
    <row r="204" s="417" customFormat="1" x14ac:dyDescent="0.2"/>
    <row r="205" s="417" customFormat="1" x14ac:dyDescent="0.2"/>
    <row r="206" s="417" customFormat="1" x14ac:dyDescent="0.2"/>
    <row r="207" s="417" customFormat="1" x14ac:dyDescent="0.2"/>
    <row r="208" s="417" customFormat="1" x14ac:dyDescent="0.2"/>
    <row r="209" s="417" customFormat="1" x14ac:dyDescent="0.2"/>
    <row r="210" s="417" customFormat="1" x14ac:dyDescent="0.2"/>
    <row r="211" s="417" customFormat="1" x14ac:dyDescent="0.2"/>
    <row r="212" s="417" customFormat="1" x14ac:dyDescent="0.2"/>
    <row r="213" s="417" customFormat="1" x14ac:dyDescent="0.2"/>
    <row r="214" s="417" customFormat="1" x14ac:dyDescent="0.2"/>
    <row r="215" s="417" customFormat="1" x14ac:dyDescent="0.2"/>
    <row r="216" s="417" customFormat="1" x14ac:dyDescent="0.2"/>
    <row r="217" s="417" customFormat="1" x14ac:dyDescent="0.2"/>
    <row r="218" s="417" customFormat="1" x14ac:dyDescent="0.2"/>
    <row r="219" s="417" customFormat="1" x14ac:dyDescent="0.2"/>
    <row r="220" s="417" customFormat="1" x14ac:dyDescent="0.2"/>
    <row r="221" s="417" customFormat="1" x14ac:dyDescent="0.2"/>
    <row r="222" s="417" customFormat="1" x14ac:dyDescent="0.2"/>
    <row r="223" s="417" customFormat="1" x14ac:dyDescent="0.2"/>
    <row r="224" s="417" customFormat="1" x14ac:dyDescent="0.2"/>
    <row r="225" spans="3:41" s="417" customFormat="1" x14ac:dyDescent="0.2"/>
    <row r="226" spans="3:41" s="417" customFormat="1" x14ac:dyDescent="0.2"/>
    <row r="227" spans="3:41" s="417" customFormat="1" x14ac:dyDescent="0.2"/>
    <row r="228" spans="3:41" s="417" customFormat="1" x14ac:dyDescent="0.2"/>
    <row r="229" spans="3:41" s="417" customFormat="1" x14ac:dyDescent="0.2"/>
    <row r="230" spans="3:41" s="417" customFormat="1" x14ac:dyDescent="0.2">
      <c r="R230" s="416"/>
      <c r="S230" s="416"/>
      <c r="T230" s="416"/>
      <c r="U230" s="416"/>
      <c r="V230" s="416"/>
      <c r="W230" s="416"/>
      <c r="X230" s="416"/>
      <c r="Y230" s="416"/>
      <c r="Z230" s="416"/>
      <c r="AA230" s="416"/>
      <c r="AB230" s="416"/>
      <c r="AC230" s="416"/>
      <c r="AD230" s="416"/>
      <c r="AE230" s="416"/>
      <c r="AF230" s="416"/>
      <c r="AG230" s="416"/>
      <c r="AH230" s="416"/>
      <c r="AI230" s="416"/>
      <c r="AJ230" s="416"/>
      <c r="AK230" s="416"/>
      <c r="AL230" s="416"/>
      <c r="AM230" s="416"/>
      <c r="AN230" s="416"/>
      <c r="AO230" s="416"/>
    </row>
    <row r="231" spans="3:41" x14ac:dyDescent="0.2">
      <c r="C231" s="417"/>
    </row>
  </sheetData>
  <mergeCells count="46">
    <mergeCell ref="G12:G13"/>
    <mergeCell ref="F12:F13"/>
    <mergeCell ref="C8:C31"/>
    <mergeCell ref="D14:D15"/>
    <mergeCell ref="D32:D35"/>
    <mergeCell ref="R8:R9"/>
    <mergeCell ref="N40:O40"/>
    <mergeCell ref="P40:Q40"/>
    <mergeCell ref="H8:H9"/>
    <mergeCell ref="K8:K9"/>
    <mergeCell ref="L8:L9"/>
    <mergeCell ref="I8:I9"/>
    <mergeCell ref="Q8:Q9"/>
    <mergeCell ref="A5:Q5"/>
    <mergeCell ref="A6:C6"/>
    <mergeCell ref="I6:J6"/>
    <mergeCell ref="K6:L6"/>
    <mergeCell ref="D6:E6"/>
    <mergeCell ref="M6:Q6"/>
    <mergeCell ref="D8:D10"/>
    <mergeCell ref="B8:B39"/>
    <mergeCell ref="E16:E17"/>
    <mergeCell ref="C37:C39"/>
    <mergeCell ref="D37:D39"/>
    <mergeCell ref="D19:D23"/>
    <mergeCell ref="D24:D27"/>
    <mergeCell ref="P8:P9"/>
    <mergeCell ref="O8:O9"/>
    <mergeCell ref="D28:D31"/>
    <mergeCell ref="E25:E26"/>
    <mergeCell ref="D16:D17"/>
    <mergeCell ref="A8:A39"/>
    <mergeCell ref="C32:C35"/>
    <mergeCell ref="D12:D13"/>
    <mergeCell ref="F8:F9"/>
    <mergeCell ref="F25:F26"/>
    <mergeCell ref="A1:D3"/>
    <mergeCell ref="I40:L40"/>
    <mergeCell ref="A4:Q4"/>
    <mergeCell ref="E1:P1"/>
    <mergeCell ref="E2:P3"/>
    <mergeCell ref="J8:J9"/>
    <mergeCell ref="E8:E9"/>
    <mergeCell ref="M8:M9"/>
    <mergeCell ref="G8:G9"/>
    <mergeCell ref="N8:N9"/>
  </mergeCells>
  <conditionalFormatting sqref="O8 O12:O39">
    <cfRule type="containsText" dxfId="22" priority="6" operator="containsText" text="CUMPLE">
      <formula>NOT(ISERROR(SEARCH("CUMPLE",O8)))</formula>
    </cfRule>
  </conditionalFormatting>
  <conditionalFormatting sqref="O10">
    <cfRule type="containsText" dxfId="21" priority="2" operator="containsText" text="CUMPLE">
      <formula>NOT(ISERROR(SEARCH("CUMPLE",O10)))</formula>
    </cfRule>
  </conditionalFormatting>
  <conditionalFormatting sqref="O10">
    <cfRule type="containsText" dxfId="20" priority="3" operator="containsText" text="NO_CUMPLE">
      <formula>NOT(ISERROR(SEARCH("NO_CUMPLE",O10)))</formula>
    </cfRule>
    <cfRule type="cellIs" dxfId="19" priority="4" operator="greaterThan">
      <formula>111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:O39 O8">
    <cfRule type="containsText" dxfId="18" priority="7" operator="containsText" text="NO_CUMPLE">
      <formula>NOT(ISERROR(SEARCH("NO_CUMPLE",O8)))</formula>
    </cfRule>
    <cfRule type="cellIs" dxfId="17" priority="8" operator="greaterThan">
      <formula>111</formula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:O39 O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2"/>
  <sheetViews>
    <sheetView zoomScale="70" zoomScaleNormal="70" workbookViewId="0">
      <selection sqref="A1:Q3"/>
    </sheetView>
  </sheetViews>
  <sheetFormatPr baseColWidth="10" defaultColWidth="34.140625" defaultRowHeight="14.25" x14ac:dyDescent="0.2"/>
  <cols>
    <col min="1" max="1" width="26.7109375" style="416" customWidth="1"/>
    <col min="2" max="2" width="19" style="416" customWidth="1"/>
    <col min="3" max="3" width="19.5703125" style="416" customWidth="1"/>
    <col min="4" max="4" width="62.28515625" style="416" customWidth="1"/>
    <col min="5" max="5" width="39" style="417" customWidth="1"/>
    <col min="6" max="6" width="26.140625" style="417" customWidth="1"/>
    <col min="7" max="7" width="43.140625" style="417" customWidth="1"/>
    <col min="8" max="8" width="30" style="417" customWidth="1"/>
    <col min="9" max="9" width="8.85546875" style="417" customWidth="1"/>
    <col min="10" max="10" width="11.140625" style="417" customWidth="1"/>
    <col min="11" max="11" width="9.7109375" style="417" customWidth="1"/>
    <col min="12" max="13" width="17" style="417" customWidth="1"/>
    <col min="14" max="14" width="15.7109375" style="417" customWidth="1"/>
    <col min="15" max="15" width="17.28515625" style="417" customWidth="1"/>
    <col min="16" max="16" width="17.5703125" style="417" customWidth="1"/>
    <col min="17" max="17" width="26" style="417" customWidth="1"/>
    <col min="18" max="19" width="34.140625" style="416" customWidth="1"/>
    <col min="20" max="16384" width="34.140625" style="416"/>
  </cols>
  <sheetData>
    <row r="1" spans="1:42" ht="30" customHeight="1" x14ac:dyDescent="0.2">
      <c r="A1" s="105"/>
      <c r="B1" s="104"/>
      <c r="C1" s="104"/>
      <c r="D1" s="103"/>
      <c r="E1" s="102" t="s">
        <v>125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0"/>
      <c r="Q1" s="99" t="s">
        <v>1015</v>
      </c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</row>
    <row r="2" spans="1:42" ht="19.5" customHeight="1" x14ac:dyDescent="0.2">
      <c r="A2" s="98"/>
      <c r="B2" s="97"/>
      <c r="C2" s="97"/>
      <c r="D2" s="96"/>
      <c r="E2" s="95" t="s">
        <v>124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3"/>
      <c r="Q2" s="92" t="s">
        <v>123</v>
      </c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</row>
    <row r="3" spans="1:42" ht="21.75" customHeight="1" thickBot="1" x14ac:dyDescent="0.25">
      <c r="A3" s="91"/>
      <c r="B3" s="90"/>
      <c r="C3" s="90"/>
      <c r="D3" s="89"/>
      <c r="E3" s="88"/>
      <c r="F3" s="87"/>
      <c r="G3" s="87"/>
      <c r="H3" s="87"/>
      <c r="I3" s="87"/>
      <c r="J3" s="87"/>
      <c r="K3" s="87"/>
      <c r="L3" s="87"/>
      <c r="M3" s="87"/>
      <c r="N3" s="87"/>
      <c r="O3" s="87"/>
      <c r="P3" s="86"/>
      <c r="Q3" s="85" t="s">
        <v>1016</v>
      </c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</row>
    <row r="4" spans="1:42" ht="27" customHeight="1" x14ac:dyDescent="0.2">
      <c r="A4" s="702" t="s">
        <v>848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</row>
    <row r="5" spans="1:42" s="523" customFormat="1" ht="23.25" customHeight="1" x14ac:dyDescent="0.3">
      <c r="A5" s="196" t="s">
        <v>501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</row>
    <row r="6" spans="1:42" s="523" customFormat="1" ht="63" customHeight="1" x14ac:dyDescent="0.3">
      <c r="A6" s="196" t="s">
        <v>120</v>
      </c>
      <c r="B6" s="196"/>
      <c r="C6" s="196"/>
      <c r="D6" s="198">
        <v>44608</v>
      </c>
      <c r="E6" s="193"/>
      <c r="F6" s="526" t="s">
        <v>119</v>
      </c>
      <c r="G6" s="526" t="s">
        <v>847</v>
      </c>
      <c r="H6" s="526" t="s">
        <v>117</v>
      </c>
      <c r="I6" s="197">
        <v>44609</v>
      </c>
      <c r="J6" s="196"/>
      <c r="K6" s="196" t="s">
        <v>116</v>
      </c>
      <c r="L6" s="196"/>
      <c r="M6" s="195" t="s">
        <v>115</v>
      </c>
      <c r="N6" s="194"/>
      <c r="O6" s="194"/>
      <c r="P6" s="194"/>
      <c r="Q6" s="193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</row>
    <row r="7" spans="1:42" s="487" customFormat="1" ht="100.5" customHeight="1" thickBot="1" x14ac:dyDescent="0.25">
      <c r="A7" s="700" t="s">
        <v>772</v>
      </c>
      <c r="B7" s="700" t="s">
        <v>113</v>
      </c>
      <c r="C7" s="522" t="s">
        <v>771</v>
      </c>
      <c r="D7" s="522" t="s">
        <v>579</v>
      </c>
      <c r="E7" s="522" t="s">
        <v>578</v>
      </c>
      <c r="F7" s="522" t="s">
        <v>577</v>
      </c>
      <c r="G7" s="522" t="s">
        <v>108</v>
      </c>
      <c r="H7" s="522" t="s">
        <v>576</v>
      </c>
      <c r="I7" s="522" t="s">
        <v>106</v>
      </c>
      <c r="J7" s="522" t="s">
        <v>105</v>
      </c>
      <c r="K7" s="522" t="s">
        <v>104</v>
      </c>
      <c r="L7" s="522" t="s">
        <v>575</v>
      </c>
      <c r="M7" s="522" t="s">
        <v>102</v>
      </c>
      <c r="N7" s="522" t="s">
        <v>574</v>
      </c>
      <c r="O7" s="522" t="s">
        <v>100</v>
      </c>
      <c r="P7" s="522" t="s">
        <v>99</v>
      </c>
      <c r="Q7" s="871" t="s">
        <v>98</v>
      </c>
      <c r="R7" s="405" t="s">
        <v>491</v>
      </c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</row>
    <row r="8" spans="1:42" s="487" customFormat="1" ht="107.25" customHeight="1" x14ac:dyDescent="0.2">
      <c r="A8" s="784" t="s">
        <v>846</v>
      </c>
      <c r="B8" s="783" t="s">
        <v>202</v>
      </c>
      <c r="C8" s="782" t="s">
        <v>845</v>
      </c>
      <c r="D8" s="781" t="s">
        <v>844</v>
      </c>
      <c r="E8" s="780" t="s">
        <v>843</v>
      </c>
      <c r="F8" s="779" t="s">
        <v>842</v>
      </c>
      <c r="G8" s="779" t="s">
        <v>841</v>
      </c>
      <c r="H8" s="779" t="s">
        <v>840</v>
      </c>
      <c r="I8" s="777" t="s">
        <v>23</v>
      </c>
      <c r="J8" s="777" t="s">
        <v>23</v>
      </c>
      <c r="K8" s="778">
        <v>0.9</v>
      </c>
      <c r="L8" s="777" t="s">
        <v>680</v>
      </c>
      <c r="M8" s="776"/>
      <c r="N8" s="774"/>
      <c r="O8" s="775"/>
      <c r="P8" s="774"/>
      <c r="Q8" s="879"/>
      <c r="R8" s="460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</row>
    <row r="9" spans="1:42" s="487" customFormat="1" ht="20.25" customHeight="1" x14ac:dyDescent="0.2">
      <c r="A9" s="671"/>
      <c r="B9" s="670"/>
      <c r="C9" s="731"/>
      <c r="D9" s="676" t="s">
        <v>839</v>
      </c>
      <c r="E9" s="676" t="s">
        <v>838</v>
      </c>
      <c r="F9" s="751" t="s">
        <v>837</v>
      </c>
      <c r="G9" s="696" t="s">
        <v>836</v>
      </c>
      <c r="H9" s="696" t="s">
        <v>835</v>
      </c>
      <c r="I9" s="773" t="s">
        <v>23</v>
      </c>
      <c r="J9" s="773" t="s">
        <v>23</v>
      </c>
      <c r="K9" s="773">
        <v>1</v>
      </c>
      <c r="L9" s="773" t="s">
        <v>680</v>
      </c>
      <c r="M9" s="770"/>
      <c r="N9" s="770"/>
      <c r="O9" s="771"/>
      <c r="P9" s="770"/>
      <c r="Q9" s="880"/>
      <c r="R9" s="513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</row>
    <row r="10" spans="1:42" s="487" customFormat="1" ht="30" customHeight="1" x14ac:dyDescent="0.2">
      <c r="A10" s="671"/>
      <c r="B10" s="670"/>
      <c r="C10" s="731"/>
      <c r="D10" s="676"/>
      <c r="E10" s="676"/>
      <c r="F10" s="766"/>
      <c r="G10" s="696"/>
      <c r="H10" s="696"/>
      <c r="I10" s="773"/>
      <c r="J10" s="773"/>
      <c r="K10" s="773"/>
      <c r="L10" s="773"/>
      <c r="M10" s="772"/>
      <c r="N10" s="772"/>
      <c r="O10" s="771"/>
      <c r="P10" s="770"/>
      <c r="Q10" s="880"/>
      <c r="R10" s="513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</row>
    <row r="11" spans="1:42" s="487" customFormat="1" ht="57" customHeight="1" x14ac:dyDescent="0.2">
      <c r="A11" s="671"/>
      <c r="B11" s="670"/>
      <c r="C11" s="731"/>
      <c r="D11" s="676"/>
      <c r="E11" s="769" t="s">
        <v>834</v>
      </c>
      <c r="F11" s="766"/>
      <c r="G11" s="693" t="s">
        <v>833</v>
      </c>
      <c r="H11" s="693" t="s">
        <v>832</v>
      </c>
      <c r="I11" s="730" t="s">
        <v>23</v>
      </c>
      <c r="J11" s="730" t="s">
        <v>23</v>
      </c>
      <c r="K11" s="729">
        <v>1</v>
      </c>
      <c r="L11" s="730" t="s">
        <v>640</v>
      </c>
      <c r="M11" s="728"/>
      <c r="N11" s="767"/>
      <c r="O11" s="727"/>
      <c r="P11" s="728"/>
      <c r="Q11" s="881"/>
      <c r="R11" s="888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</row>
    <row r="12" spans="1:42" s="487" customFormat="1" ht="50.25" customHeight="1" x14ac:dyDescent="0.2">
      <c r="A12" s="671"/>
      <c r="B12" s="670"/>
      <c r="C12" s="731"/>
      <c r="D12" s="676"/>
      <c r="E12" s="735" t="s">
        <v>831</v>
      </c>
      <c r="F12" s="766"/>
      <c r="G12" s="693" t="s">
        <v>830</v>
      </c>
      <c r="H12" s="693" t="s">
        <v>829</v>
      </c>
      <c r="I12" s="730" t="s">
        <v>23</v>
      </c>
      <c r="J12" s="730" t="s">
        <v>23</v>
      </c>
      <c r="K12" s="730">
        <v>1</v>
      </c>
      <c r="L12" s="730" t="s">
        <v>640</v>
      </c>
      <c r="M12" s="768"/>
      <c r="N12" s="767"/>
      <c r="O12" s="727"/>
      <c r="P12" s="728"/>
      <c r="Q12" s="881"/>
      <c r="R12" s="888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</row>
    <row r="13" spans="1:42" s="487" customFormat="1" ht="84" customHeight="1" x14ac:dyDescent="0.2">
      <c r="A13" s="671"/>
      <c r="B13" s="670"/>
      <c r="C13" s="731"/>
      <c r="D13" s="676"/>
      <c r="E13" s="765" t="s">
        <v>828</v>
      </c>
      <c r="F13" s="744"/>
      <c r="G13" s="693" t="s">
        <v>819</v>
      </c>
      <c r="H13" s="693" t="s">
        <v>783</v>
      </c>
      <c r="I13" s="730" t="s">
        <v>23</v>
      </c>
      <c r="J13" s="730" t="s">
        <v>23</v>
      </c>
      <c r="K13" s="729">
        <v>0.9</v>
      </c>
      <c r="L13" s="730" t="s">
        <v>640</v>
      </c>
      <c r="M13" s="768"/>
      <c r="N13" s="767"/>
      <c r="O13" s="727"/>
      <c r="P13" s="728"/>
      <c r="Q13" s="881"/>
      <c r="R13" s="888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</row>
    <row r="14" spans="1:42" s="487" customFormat="1" ht="93.75" customHeight="1" x14ac:dyDescent="0.3">
      <c r="A14" s="671"/>
      <c r="B14" s="670"/>
      <c r="C14" s="731"/>
      <c r="D14" s="676" t="s">
        <v>827</v>
      </c>
      <c r="E14" s="734" t="s">
        <v>826</v>
      </c>
      <c r="F14" s="751" t="s">
        <v>825</v>
      </c>
      <c r="G14" s="693" t="s">
        <v>824</v>
      </c>
      <c r="H14" s="693" t="s">
        <v>824</v>
      </c>
      <c r="I14" s="738" t="s">
        <v>23</v>
      </c>
      <c r="J14" s="730" t="s">
        <v>23</v>
      </c>
      <c r="K14" s="730">
        <v>1</v>
      </c>
      <c r="L14" s="707" t="s">
        <v>680</v>
      </c>
      <c r="M14" s="728"/>
      <c r="N14" s="726"/>
      <c r="O14" s="727"/>
      <c r="P14" s="737"/>
      <c r="Q14" s="882"/>
      <c r="R14" s="465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17"/>
    </row>
    <row r="15" spans="1:42" s="754" customFormat="1" ht="56.25" customHeight="1" x14ac:dyDescent="0.25">
      <c r="A15" s="671"/>
      <c r="B15" s="670"/>
      <c r="C15" s="731"/>
      <c r="D15" s="676"/>
      <c r="E15" s="734" t="s">
        <v>823</v>
      </c>
      <c r="F15" s="766"/>
      <c r="G15" s="764" t="s">
        <v>822</v>
      </c>
      <c r="H15" s="764" t="s">
        <v>821</v>
      </c>
      <c r="I15" s="763" t="s">
        <v>23</v>
      </c>
      <c r="J15" s="762" t="s">
        <v>23</v>
      </c>
      <c r="K15" s="761">
        <v>0.1</v>
      </c>
      <c r="L15" s="760" t="s">
        <v>680</v>
      </c>
      <c r="M15" s="759"/>
      <c r="N15" s="758"/>
      <c r="O15" s="757"/>
      <c r="P15" s="756"/>
      <c r="Q15" s="883"/>
      <c r="R15" s="889"/>
      <c r="S15" s="755"/>
      <c r="T15" s="755"/>
      <c r="U15" s="755"/>
      <c r="V15" s="755"/>
      <c r="W15" s="755"/>
      <c r="X15" s="755"/>
      <c r="Y15" s="755"/>
      <c r="Z15" s="755"/>
      <c r="AA15" s="755"/>
      <c r="AB15" s="755"/>
      <c r="AC15" s="755"/>
      <c r="AD15" s="755"/>
      <c r="AE15" s="755"/>
      <c r="AF15" s="755"/>
      <c r="AG15" s="755"/>
      <c r="AH15" s="755"/>
      <c r="AI15" s="755"/>
      <c r="AJ15" s="755"/>
      <c r="AK15" s="755"/>
      <c r="AL15" s="755"/>
      <c r="AM15" s="755"/>
      <c r="AN15" s="755"/>
      <c r="AO15" s="755"/>
      <c r="AP15" s="755"/>
    </row>
    <row r="16" spans="1:42" s="754" customFormat="1" ht="81" customHeight="1" x14ac:dyDescent="0.25">
      <c r="A16" s="671"/>
      <c r="B16" s="670"/>
      <c r="C16" s="731"/>
      <c r="D16" s="676"/>
      <c r="E16" s="765" t="s">
        <v>820</v>
      </c>
      <c r="F16" s="766"/>
      <c r="G16" s="693" t="s">
        <v>819</v>
      </c>
      <c r="H16" s="693" t="s">
        <v>783</v>
      </c>
      <c r="I16" s="763" t="s">
        <v>23</v>
      </c>
      <c r="J16" s="762" t="s">
        <v>23</v>
      </c>
      <c r="K16" s="761">
        <v>0.9</v>
      </c>
      <c r="L16" s="760" t="s">
        <v>640</v>
      </c>
      <c r="M16" s="759"/>
      <c r="N16" s="758"/>
      <c r="O16" s="757"/>
      <c r="P16" s="756"/>
      <c r="Q16" s="883"/>
      <c r="R16" s="889"/>
      <c r="S16" s="755"/>
      <c r="T16" s="755"/>
      <c r="U16" s="755"/>
      <c r="V16" s="755"/>
      <c r="W16" s="755"/>
      <c r="X16" s="755"/>
      <c r="Y16" s="755"/>
      <c r="Z16" s="755"/>
      <c r="AA16" s="755"/>
      <c r="AB16" s="755"/>
      <c r="AC16" s="755"/>
      <c r="AD16" s="755"/>
      <c r="AE16" s="755"/>
      <c r="AF16" s="755"/>
      <c r="AG16" s="755"/>
      <c r="AH16" s="755"/>
      <c r="AI16" s="755"/>
      <c r="AJ16" s="755"/>
      <c r="AK16" s="755"/>
      <c r="AL16" s="755"/>
      <c r="AM16" s="755"/>
      <c r="AN16" s="755"/>
      <c r="AO16" s="755"/>
      <c r="AP16" s="755"/>
    </row>
    <row r="17" spans="1:42" s="754" customFormat="1" ht="36" customHeight="1" x14ac:dyDescent="0.25">
      <c r="A17" s="671"/>
      <c r="B17" s="670"/>
      <c r="C17" s="731"/>
      <c r="D17" s="676"/>
      <c r="E17" s="765" t="s">
        <v>818</v>
      </c>
      <c r="F17" s="744"/>
      <c r="G17" s="764" t="s">
        <v>817</v>
      </c>
      <c r="H17" s="764" t="s">
        <v>816</v>
      </c>
      <c r="I17" s="763" t="s">
        <v>23</v>
      </c>
      <c r="J17" s="762" t="s">
        <v>23</v>
      </c>
      <c r="K17" s="761">
        <v>1</v>
      </c>
      <c r="L17" s="760" t="s">
        <v>640</v>
      </c>
      <c r="M17" s="759"/>
      <c r="N17" s="758"/>
      <c r="O17" s="757"/>
      <c r="P17" s="756"/>
      <c r="Q17" s="883"/>
      <c r="R17" s="889"/>
      <c r="S17" s="755"/>
      <c r="T17" s="755"/>
      <c r="U17" s="755"/>
      <c r="V17" s="755"/>
      <c r="W17" s="755"/>
      <c r="X17" s="755"/>
      <c r="Y17" s="755"/>
      <c r="Z17" s="755"/>
      <c r="AA17" s="755"/>
      <c r="AB17" s="755"/>
      <c r="AC17" s="755"/>
      <c r="AD17" s="755"/>
      <c r="AE17" s="755"/>
      <c r="AF17" s="755"/>
      <c r="AG17" s="755"/>
      <c r="AH17" s="755"/>
      <c r="AI17" s="755"/>
      <c r="AJ17" s="755"/>
      <c r="AK17" s="755"/>
      <c r="AL17" s="755"/>
      <c r="AM17" s="755"/>
      <c r="AN17" s="755"/>
      <c r="AO17" s="755"/>
      <c r="AP17" s="755"/>
    </row>
    <row r="18" spans="1:42" s="487" customFormat="1" ht="54.75" customHeight="1" x14ac:dyDescent="0.3">
      <c r="A18" s="671"/>
      <c r="B18" s="670"/>
      <c r="C18" s="731"/>
      <c r="D18" s="753" t="s">
        <v>815</v>
      </c>
      <c r="E18" s="752" t="s">
        <v>814</v>
      </c>
      <c r="F18" s="751" t="s">
        <v>813</v>
      </c>
      <c r="G18" s="750" t="s">
        <v>812</v>
      </c>
      <c r="H18" s="750" t="s">
        <v>812</v>
      </c>
      <c r="I18" s="749" t="s">
        <v>23</v>
      </c>
      <c r="J18" s="748" t="s">
        <v>23</v>
      </c>
      <c r="K18" s="748">
        <v>1</v>
      </c>
      <c r="L18" s="747" t="s">
        <v>680</v>
      </c>
      <c r="M18" s="746"/>
      <c r="N18" s="726"/>
      <c r="O18" s="727"/>
      <c r="P18" s="737"/>
      <c r="Q18" s="882"/>
      <c r="R18" s="465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</row>
    <row r="19" spans="1:42" s="487" customFormat="1" ht="64.5" customHeight="1" x14ac:dyDescent="0.3">
      <c r="A19" s="671"/>
      <c r="B19" s="670"/>
      <c r="C19" s="731"/>
      <c r="D19" s="745"/>
      <c r="E19" s="735" t="s">
        <v>811</v>
      </c>
      <c r="F19" s="744"/>
      <c r="G19" s="743"/>
      <c r="H19" s="743"/>
      <c r="I19" s="742"/>
      <c r="J19" s="741"/>
      <c r="K19" s="741"/>
      <c r="L19" s="740"/>
      <c r="M19" s="739"/>
      <c r="N19" s="726"/>
      <c r="O19" s="727"/>
      <c r="P19" s="737"/>
      <c r="Q19" s="882"/>
      <c r="R19" s="465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</row>
    <row r="20" spans="1:42" s="487" customFormat="1" ht="117" customHeight="1" x14ac:dyDescent="0.3">
      <c r="A20" s="671"/>
      <c r="B20" s="670"/>
      <c r="C20" s="731"/>
      <c r="D20" s="678" t="s">
        <v>810</v>
      </c>
      <c r="E20" s="667" t="s">
        <v>809</v>
      </c>
      <c r="F20" s="692" t="s">
        <v>808</v>
      </c>
      <c r="G20" s="693" t="s">
        <v>807</v>
      </c>
      <c r="H20" s="692" t="s">
        <v>807</v>
      </c>
      <c r="I20" s="738" t="s">
        <v>23</v>
      </c>
      <c r="J20" s="730" t="s">
        <v>23</v>
      </c>
      <c r="K20" s="730">
        <v>1</v>
      </c>
      <c r="L20" s="707" t="s">
        <v>680</v>
      </c>
      <c r="M20" s="728"/>
      <c r="N20" s="726"/>
      <c r="O20" s="727"/>
      <c r="P20" s="737"/>
      <c r="Q20" s="882"/>
      <c r="R20" s="460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  <c r="AK20" s="417"/>
      <c r="AL20" s="417"/>
      <c r="AM20" s="417"/>
      <c r="AN20" s="417"/>
      <c r="AO20" s="417"/>
      <c r="AP20" s="417"/>
    </row>
    <row r="21" spans="1:42" s="417" customFormat="1" ht="56.25" customHeight="1" x14ac:dyDescent="0.3">
      <c r="A21" s="671"/>
      <c r="B21" s="670"/>
      <c r="C21" s="731"/>
      <c r="D21" s="676" t="s">
        <v>806</v>
      </c>
      <c r="E21" s="736" t="s">
        <v>805</v>
      </c>
      <c r="F21" s="683" t="s">
        <v>804</v>
      </c>
      <c r="G21" s="666" t="s">
        <v>418</v>
      </c>
      <c r="H21" s="666" t="s">
        <v>418</v>
      </c>
      <c r="I21" s="730" t="s">
        <v>23</v>
      </c>
      <c r="J21" s="729" t="s">
        <v>23</v>
      </c>
      <c r="K21" s="732" t="s">
        <v>803</v>
      </c>
      <c r="L21" s="707" t="s">
        <v>680</v>
      </c>
      <c r="M21" s="728"/>
      <c r="N21" s="726"/>
      <c r="O21" s="727"/>
      <c r="P21" s="726"/>
      <c r="Q21" s="882"/>
      <c r="R21" s="465"/>
    </row>
    <row r="22" spans="1:42" s="417" customFormat="1" ht="40.5" customHeight="1" x14ac:dyDescent="0.2">
      <c r="A22" s="671"/>
      <c r="B22" s="670"/>
      <c r="C22" s="731"/>
      <c r="D22" s="676"/>
      <c r="E22" s="735" t="s">
        <v>802</v>
      </c>
      <c r="F22" s="733"/>
      <c r="G22" s="666" t="s">
        <v>801</v>
      </c>
      <c r="H22" s="666" t="s">
        <v>800</v>
      </c>
      <c r="I22" s="730" t="s">
        <v>23</v>
      </c>
      <c r="J22" s="729" t="s">
        <v>23</v>
      </c>
      <c r="K22" s="732" t="s">
        <v>797</v>
      </c>
      <c r="L22" s="707" t="s">
        <v>680</v>
      </c>
      <c r="M22" s="728"/>
      <c r="N22" s="726"/>
      <c r="O22" s="727"/>
      <c r="P22" s="726"/>
      <c r="Q22" s="882"/>
      <c r="R22" s="465"/>
    </row>
    <row r="23" spans="1:42" s="417" customFormat="1" ht="84.75" customHeight="1" x14ac:dyDescent="0.2">
      <c r="A23" s="671"/>
      <c r="B23" s="670"/>
      <c r="C23" s="731"/>
      <c r="D23" s="676"/>
      <c r="E23" s="734" t="s">
        <v>799</v>
      </c>
      <c r="F23" s="733"/>
      <c r="G23" s="693" t="s">
        <v>798</v>
      </c>
      <c r="H23" s="693" t="s">
        <v>783</v>
      </c>
      <c r="I23" s="730" t="s">
        <v>23</v>
      </c>
      <c r="J23" s="729" t="s">
        <v>23</v>
      </c>
      <c r="K23" s="732" t="s">
        <v>797</v>
      </c>
      <c r="L23" s="707" t="s">
        <v>680</v>
      </c>
      <c r="M23" s="728"/>
      <c r="N23" s="726"/>
      <c r="O23" s="727"/>
      <c r="P23" s="726"/>
      <c r="Q23" s="882"/>
      <c r="R23" s="465"/>
    </row>
    <row r="24" spans="1:42" s="417" customFormat="1" ht="74.25" customHeight="1" x14ac:dyDescent="0.2">
      <c r="A24" s="671"/>
      <c r="B24" s="670"/>
      <c r="C24" s="731"/>
      <c r="D24" s="676"/>
      <c r="E24" s="667" t="s">
        <v>796</v>
      </c>
      <c r="F24" s="681"/>
      <c r="G24" s="666" t="s">
        <v>795</v>
      </c>
      <c r="H24" s="666" t="s">
        <v>794</v>
      </c>
      <c r="I24" s="730" t="s">
        <v>23</v>
      </c>
      <c r="J24" s="729" t="s">
        <v>23</v>
      </c>
      <c r="K24" s="732" t="s">
        <v>793</v>
      </c>
      <c r="L24" s="707" t="s">
        <v>640</v>
      </c>
      <c r="M24" s="728"/>
      <c r="N24" s="726"/>
      <c r="O24" s="727"/>
      <c r="P24" s="726"/>
      <c r="Q24" s="882"/>
      <c r="R24" s="465"/>
    </row>
    <row r="25" spans="1:42" s="417" customFormat="1" ht="78.75" customHeight="1" x14ac:dyDescent="0.2">
      <c r="A25" s="671"/>
      <c r="B25" s="670"/>
      <c r="C25" s="731"/>
      <c r="D25" s="676" t="s">
        <v>792</v>
      </c>
      <c r="E25" s="667" t="s">
        <v>791</v>
      </c>
      <c r="F25" s="683" t="s">
        <v>790</v>
      </c>
      <c r="G25" s="693" t="s">
        <v>789</v>
      </c>
      <c r="H25" s="693" t="s">
        <v>783</v>
      </c>
      <c r="I25" s="730" t="s">
        <v>23</v>
      </c>
      <c r="J25" s="730" t="s">
        <v>23</v>
      </c>
      <c r="K25" s="729">
        <v>0.9</v>
      </c>
      <c r="L25" s="707" t="s">
        <v>640</v>
      </c>
      <c r="M25" s="728"/>
      <c r="N25" s="726"/>
      <c r="O25" s="727"/>
      <c r="P25" s="726"/>
      <c r="Q25" s="882"/>
      <c r="R25" s="460"/>
    </row>
    <row r="26" spans="1:42" s="417" customFormat="1" ht="56.25" customHeight="1" x14ac:dyDescent="0.2">
      <c r="A26" s="671"/>
      <c r="B26" s="670"/>
      <c r="C26" s="731"/>
      <c r="D26" s="676"/>
      <c r="E26" s="667" t="s">
        <v>788</v>
      </c>
      <c r="F26" s="681"/>
      <c r="G26" s="666" t="s">
        <v>418</v>
      </c>
      <c r="H26" s="665" t="s">
        <v>196</v>
      </c>
      <c r="I26" s="730" t="s">
        <v>23</v>
      </c>
      <c r="J26" s="730" t="s">
        <v>23</v>
      </c>
      <c r="K26" s="730">
        <v>1</v>
      </c>
      <c r="L26" s="707" t="s">
        <v>640</v>
      </c>
      <c r="M26" s="728"/>
      <c r="N26" s="726"/>
      <c r="O26" s="727"/>
      <c r="P26" s="726"/>
      <c r="Q26" s="884"/>
      <c r="R26" s="465"/>
    </row>
    <row r="27" spans="1:42" s="417" customFormat="1" ht="85.5" customHeight="1" x14ac:dyDescent="0.2">
      <c r="A27" s="671"/>
      <c r="B27" s="670"/>
      <c r="C27" s="731"/>
      <c r="D27" s="689" t="s">
        <v>787</v>
      </c>
      <c r="E27" s="667" t="s">
        <v>786</v>
      </c>
      <c r="F27" s="683" t="s">
        <v>785</v>
      </c>
      <c r="G27" s="693" t="s">
        <v>784</v>
      </c>
      <c r="H27" s="693" t="s">
        <v>783</v>
      </c>
      <c r="I27" s="730" t="s">
        <v>23</v>
      </c>
      <c r="J27" s="730" t="s">
        <v>23</v>
      </c>
      <c r="K27" s="729">
        <v>0.9</v>
      </c>
      <c r="L27" s="707" t="s">
        <v>640</v>
      </c>
      <c r="M27" s="728"/>
      <c r="N27" s="726"/>
      <c r="O27" s="727"/>
      <c r="P27" s="726"/>
      <c r="Q27" s="884"/>
      <c r="R27" s="465"/>
    </row>
    <row r="28" spans="1:42" s="417" customFormat="1" ht="56.25" customHeight="1" x14ac:dyDescent="0.2">
      <c r="A28" s="722"/>
      <c r="B28" s="721"/>
      <c r="C28" s="699"/>
      <c r="D28" s="687"/>
      <c r="E28" s="720" t="s">
        <v>782</v>
      </c>
      <c r="F28" s="681"/>
      <c r="G28" s="719" t="s">
        <v>781</v>
      </c>
      <c r="H28" s="719" t="s">
        <v>781</v>
      </c>
      <c r="I28" s="718" t="s">
        <v>23</v>
      </c>
      <c r="J28" s="718" t="s">
        <v>23</v>
      </c>
      <c r="K28" s="718">
        <v>1</v>
      </c>
      <c r="L28" s="707" t="s">
        <v>640</v>
      </c>
      <c r="M28" s="725"/>
      <c r="N28" s="723"/>
      <c r="O28" s="724"/>
      <c r="P28" s="723"/>
      <c r="Q28" s="885"/>
      <c r="R28" s="465"/>
    </row>
    <row r="29" spans="1:42" s="417" customFormat="1" ht="56.25" customHeight="1" x14ac:dyDescent="0.2">
      <c r="A29" s="722"/>
      <c r="B29" s="721"/>
      <c r="C29" s="699"/>
      <c r="D29" s="689" t="s">
        <v>780</v>
      </c>
      <c r="E29" s="720" t="s">
        <v>779</v>
      </c>
      <c r="F29" s="683" t="s">
        <v>778</v>
      </c>
      <c r="G29" s="719" t="s">
        <v>777</v>
      </c>
      <c r="H29" s="710" t="s">
        <v>774</v>
      </c>
      <c r="I29" s="718" t="s">
        <v>23</v>
      </c>
      <c r="J29" s="718" t="s">
        <v>23</v>
      </c>
      <c r="K29" s="717">
        <v>0.5</v>
      </c>
      <c r="L29" s="707" t="s">
        <v>640</v>
      </c>
      <c r="M29" s="716"/>
      <c r="N29" s="714"/>
      <c r="O29" s="715"/>
      <c r="P29" s="714"/>
      <c r="Q29" s="886"/>
      <c r="R29" s="465"/>
    </row>
    <row r="30" spans="1:42" s="417" customFormat="1" ht="56.25" customHeight="1" thickBot="1" x14ac:dyDescent="0.25">
      <c r="A30" s="664"/>
      <c r="B30" s="663"/>
      <c r="C30" s="713"/>
      <c r="D30" s="712"/>
      <c r="E30" s="660" t="s">
        <v>776</v>
      </c>
      <c r="F30" s="711"/>
      <c r="G30" s="659" t="s">
        <v>775</v>
      </c>
      <c r="H30" s="710" t="s">
        <v>774</v>
      </c>
      <c r="I30" s="709" t="s">
        <v>23</v>
      </c>
      <c r="J30" s="709" t="s">
        <v>23</v>
      </c>
      <c r="K30" s="708">
        <v>0.5</v>
      </c>
      <c r="L30" s="707" t="s">
        <v>640</v>
      </c>
      <c r="M30" s="706"/>
      <c r="N30" s="704"/>
      <c r="O30" s="705"/>
      <c r="P30" s="704"/>
      <c r="Q30" s="887"/>
      <c r="R30" s="465"/>
    </row>
    <row r="31" spans="1:42" s="417" customFormat="1" ht="33" customHeight="1" thickBot="1" x14ac:dyDescent="0.3">
      <c r="A31" s="653" t="s">
        <v>2</v>
      </c>
      <c r="B31" s="653"/>
      <c r="C31" s="652">
        <v>21</v>
      </c>
      <c r="D31" s="651"/>
      <c r="E31" s="425"/>
      <c r="F31" s="425"/>
      <c r="G31" s="430"/>
      <c r="H31" s="703" t="s">
        <v>1</v>
      </c>
      <c r="I31" s="111">
        <f>+COUNTIF(O8:O26,GESTEP(1))</f>
        <v>0</v>
      </c>
      <c r="J31" s="113"/>
      <c r="K31" s="113"/>
      <c r="L31" s="109"/>
      <c r="M31" s="425"/>
      <c r="N31" s="111" t="s">
        <v>0</v>
      </c>
      <c r="O31" s="109"/>
      <c r="P31" s="110" t="e">
        <f>+AVERAGE(O8:O26)</f>
        <v>#DIV/0!</v>
      </c>
      <c r="Q31" s="109"/>
    </row>
    <row r="32" spans="1:42" s="417" customFormat="1" x14ac:dyDescent="0.2"/>
    <row r="33" s="417" customFormat="1" x14ac:dyDescent="0.2"/>
    <row r="34" s="417" customFormat="1" x14ac:dyDescent="0.2"/>
    <row r="35" s="417" customFormat="1" x14ac:dyDescent="0.2"/>
    <row r="36" s="417" customFormat="1" x14ac:dyDescent="0.2"/>
    <row r="37" s="417" customFormat="1" x14ac:dyDescent="0.2"/>
    <row r="38" s="417" customFormat="1" x14ac:dyDescent="0.2"/>
    <row r="39" s="417" customFormat="1" x14ac:dyDescent="0.2"/>
    <row r="40" s="417" customFormat="1" x14ac:dyDescent="0.2"/>
    <row r="41" s="417" customFormat="1" x14ac:dyDescent="0.2"/>
    <row r="42" s="417" customFormat="1" x14ac:dyDescent="0.2"/>
    <row r="43" s="417" customFormat="1" x14ac:dyDescent="0.2"/>
    <row r="44" s="417" customFormat="1" x14ac:dyDescent="0.2"/>
    <row r="45" s="417" customFormat="1" x14ac:dyDescent="0.2"/>
    <row r="46" s="417" customFormat="1" x14ac:dyDescent="0.2"/>
    <row r="47" s="417" customFormat="1" x14ac:dyDescent="0.2"/>
    <row r="48" s="417" customFormat="1" x14ac:dyDescent="0.2"/>
    <row r="49" s="417" customFormat="1" x14ac:dyDescent="0.2"/>
    <row r="50" s="417" customFormat="1" x14ac:dyDescent="0.2"/>
    <row r="51" s="417" customFormat="1" x14ac:dyDescent="0.2"/>
    <row r="52" s="417" customFormat="1" x14ac:dyDescent="0.2"/>
    <row r="53" s="417" customFormat="1" x14ac:dyDescent="0.2"/>
    <row r="54" s="417" customFormat="1" x14ac:dyDescent="0.2"/>
    <row r="55" s="417" customFormat="1" x14ac:dyDescent="0.2"/>
    <row r="56" s="417" customFormat="1" x14ac:dyDescent="0.2"/>
    <row r="57" s="417" customFormat="1" x14ac:dyDescent="0.2"/>
    <row r="58" s="417" customFormat="1" x14ac:dyDescent="0.2"/>
    <row r="59" s="417" customFormat="1" x14ac:dyDescent="0.2"/>
    <row r="60" s="417" customFormat="1" x14ac:dyDescent="0.2"/>
    <row r="61" s="417" customFormat="1" x14ac:dyDescent="0.2"/>
    <row r="62" s="417" customFormat="1" x14ac:dyDescent="0.2"/>
    <row r="63" s="417" customFormat="1" x14ac:dyDescent="0.2"/>
    <row r="64" s="417" customFormat="1" x14ac:dyDescent="0.2"/>
    <row r="65" s="417" customFormat="1" x14ac:dyDescent="0.2"/>
    <row r="66" s="417" customFormat="1" x14ac:dyDescent="0.2"/>
    <row r="67" s="417" customFormat="1" x14ac:dyDescent="0.2"/>
    <row r="68" s="417" customFormat="1" x14ac:dyDescent="0.2"/>
    <row r="69" s="417" customFormat="1" x14ac:dyDescent="0.2"/>
    <row r="70" s="417" customFormat="1" x14ac:dyDescent="0.2"/>
    <row r="71" s="417" customFormat="1" x14ac:dyDescent="0.2"/>
    <row r="72" s="417" customFormat="1" x14ac:dyDescent="0.2"/>
    <row r="73" s="417" customFormat="1" x14ac:dyDescent="0.2"/>
    <row r="74" s="417" customFormat="1" x14ac:dyDescent="0.2"/>
    <row r="75" s="417" customFormat="1" x14ac:dyDescent="0.2"/>
    <row r="76" s="417" customFormat="1" x14ac:dyDescent="0.2"/>
    <row r="77" s="417" customFormat="1" x14ac:dyDescent="0.2"/>
    <row r="78" s="417" customFormat="1" x14ac:dyDescent="0.2"/>
    <row r="79" s="417" customFormat="1" x14ac:dyDescent="0.2"/>
    <row r="80" s="417" customFormat="1" x14ac:dyDescent="0.2"/>
    <row r="81" s="417" customFormat="1" x14ac:dyDescent="0.2"/>
    <row r="82" s="417" customFormat="1" x14ac:dyDescent="0.2"/>
    <row r="83" s="417" customFormat="1" x14ac:dyDescent="0.2"/>
    <row r="84" s="417" customFormat="1" x14ac:dyDescent="0.2"/>
    <row r="85" s="417" customFormat="1" x14ac:dyDescent="0.2"/>
    <row r="86" s="417" customFormat="1" x14ac:dyDescent="0.2"/>
    <row r="87" s="417" customFormat="1" x14ac:dyDescent="0.2"/>
    <row r="88" s="417" customFormat="1" x14ac:dyDescent="0.2"/>
    <row r="89" s="417" customFormat="1" x14ac:dyDescent="0.2"/>
    <row r="90" s="417" customFormat="1" x14ac:dyDescent="0.2"/>
    <row r="91" s="417" customFormat="1" x14ac:dyDescent="0.2"/>
    <row r="92" s="417" customFormat="1" x14ac:dyDescent="0.2"/>
    <row r="93" s="417" customFormat="1" x14ac:dyDescent="0.2"/>
    <row r="94" s="417" customFormat="1" x14ac:dyDescent="0.2"/>
    <row r="95" s="417" customFormat="1" x14ac:dyDescent="0.2"/>
    <row r="96" s="417" customFormat="1" x14ac:dyDescent="0.2"/>
    <row r="97" s="417" customFormat="1" x14ac:dyDescent="0.2"/>
    <row r="98" s="417" customFormat="1" x14ac:dyDescent="0.2"/>
    <row r="99" s="417" customFormat="1" x14ac:dyDescent="0.2"/>
    <row r="100" s="417" customFormat="1" x14ac:dyDescent="0.2"/>
    <row r="101" s="417" customFormat="1" x14ac:dyDescent="0.2"/>
    <row r="102" s="417" customFormat="1" x14ac:dyDescent="0.2"/>
    <row r="103" s="417" customFormat="1" x14ac:dyDescent="0.2"/>
    <row r="104" s="417" customFormat="1" x14ac:dyDescent="0.2"/>
    <row r="105" s="417" customFormat="1" x14ac:dyDescent="0.2"/>
    <row r="106" s="417" customFormat="1" x14ac:dyDescent="0.2"/>
    <row r="107" s="417" customFormat="1" x14ac:dyDescent="0.2"/>
    <row r="108" s="417" customFormat="1" x14ac:dyDescent="0.2"/>
    <row r="109" s="417" customFormat="1" x14ac:dyDescent="0.2"/>
    <row r="110" s="417" customFormat="1" x14ac:dyDescent="0.2"/>
    <row r="111" s="417" customFormat="1" x14ac:dyDescent="0.2"/>
    <row r="112" s="417" customFormat="1" x14ac:dyDescent="0.2"/>
    <row r="113" s="417" customFormat="1" x14ac:dyDescent="0.2"/>
    <row r="114" s="417" customFormat="1" x14ac:dyDescent="0.2"/>
    <row r="115" s="417" customFormat="1" x14ac:dyDescent="0.2"/>
    <row r="116" s="417" customFormat="1" x14ac:dyDescent="0.2"/>
    <row r="117" s="417" customFormat="1" x14ac:dyDescent="0.2"/>
    <row r="118" s="417" customFormat="1" x14ac:dyDescent="0.2"/>
    <row r="119" s="417" customFormat="1" x14ac:dyDescent="0.2"/>
    <row r="120" s="417" customFormat="1" x14ac:dyDescent="0.2"/>
    <row r="121" s="417" customFormat="1" x14ac:dyDescent="0.2"/>
    <row r="122" s="417" customFormat="1" x14ac:dyDescent="0.2"/>
    <row r="123" s="417" customFormat="1" x14ac:dyDescent="0.2"/>
    <row r="124" s="417" customFormat="1" x14ac:dyDescent="0.2"/>
    <row r="125" s="417" customFormat="1" x14ac:dyDescent="0.2"/>
    <row r="126" s="417" customFormat="1" x14ac:dyDescent="0.2"/>
    <row r="127" s="417" customFormat="1" x14ac:dyDescent="0.2"/>
    <row r="128" s="417" customFormat="1" x14ac:dyDescent="0.2"/>
    <row r="129" s="417" customFormat="1" x14ac:dyDescent="0.2"/>
    <row r="130" s="417" customFormat="1" x14ac:dyDescent="0.2"/>
    <row r="131" s="417" customFormat="1" x14ac:dyDescent="0.2"/>
    <row r="132" s="417" customFormat="1" x14ac:dyDescent="0.2"/>
    <row r="133" s="417" customFormat="1" x14ac:dyDescent="0.2"/>
    <row r="134" s="417" customFormat="1" x14ac:dyDescent="0.2"/>
    <row r="135" s="417" customFormat="1" x14ac:dyDescent="0.2"/>
    <row r="136" s="417" customFormat="1" x14ac:dyDescent="0.2"/>
    <row r="137" s="417" customFormat="1" x14ac:dyDescent="0.2"/>
    <row r="138" s="417" customFormat="1" x14ac:dyDescent="0.2"/>
    <row r="139" s="417" customFormat="1" x14ac:dyDescent="0.2"/>
    <row r="140" s="417" customFormat="1" x14ac:dyDescent="0.2"/>
    <row r="141" s="417" customFormat="1" x14ac:dyDescent="0.2"/>
    <row r="142" s="417" customFormat="1" x14ac:dyDescent="0.2"/>
    <row r="143" s="417" customFormat="1" x14ac:dyDescent="0.2"/>
    <row r="144" s="417" customFormat="1" x14ac:dyDescent="0.2"/>
    <row r="145" s="417" customFormat="1" x14ac:dyDescent="0.2"/>
    <row r="146" s="417" customFormat="1" x14ac:dyDescent="0.2"/>
    <row r="147" s="417" customFormat="1" x14ac:dyDescent="0.2"/>
    <row r="148" s="417" customFormat="1" x14ac:dyDescent="0.2"/>
    <row r="149" s="417" customFormat="1" x14ac:dyDescent="0.2"/>
    <row r="150" s="417" customFormat="1" x14ac:dyDescent="0.2"/>
    <row r="151" s="417" customFormat="1" x14ac:dyDescent="0.2"/>
    <row r="152" s="417" customFormat="1" x14ac:dyDescent="0.2"/>
    <row r="153" s="417" customFormat="1" x14ac:dyDescent="0.2"/>
    <row r="154" s="417" customFormat="1" x14ac:dyDescent="0.2"/>
    <row r="155" s="417" customFormat="1" x14ac:dyDescent="0.2"/>
    <row r="156" s="417" customFormat="1" x14ac:dyDescent="0.2"/>
    <row r="157" s="417" customFormat="1" x14ac:dyDescent="0.2"/>
    <row r="158" s="417" customFormat="1" x14ac:dyDescent="0.2"/>
    <row r="159" s="417" customFormat="1" x14ac:dyDescent="0.2"/>
    <row r="160" s="417" customFormat="1" x14ac:dyDescent="0.2"/>
    <row r="161" s="417" customFormat="1" x14ac:dyDescent="0.2"/>
    <row r="162" s="417" customFormat="1" x14ac:dyDescent="0.2"/>
    <row r="163" s="417" customFormat="1" x14ac:dyDescent="0.2"/>
    <row r="164" s="417" customFormat="1" x14ac:dyDescent="0.2"/>
    <row r="165" s="417" customFormat="1" x14ac:dyDescent="0.2"/>
    <row r="166" s="417" customFormat="1" x14ac:dyDescent="0.2"/>
    <row r="167" s="417" customFormat="1" x14ac:dyDescent="0.2"/>
    <row r="168" s="417" customFormat="1" x14ac:dyDescent="0.2"/>
    <row r="169" s="417" customFormat="1" x14ac:dyDescent="0.2"/>
    <row r="170" s="417" customFormat="1" x14ac:dyDescent="0.2"/>
    <row r="171" s="417" customFormat="1" x14ac:dyDescent="0.2"/>
    <row r="172" s="417" customFormat="1" x14ac:dyDescent="0.2"/>
    <row r="173" s="417" customFormat="1" x14ac:dyDescent="0.2"/>
    <row r="174" s="417" customFormat="1" x14ac:dyDescent="0.2"/>
    <row r="175" s="417" customFormat="1" x14ac:dyDescent="0.2"/>
    <row r="176" s="417" customFormat="1" x14ac:dyDescent="0.2"/>
    <row r="177" s="417" customFormat="1" x14ac:dyDescent="0.2"/>
    <row r="178" s="417" customFormat="1" x14ac:dyDescent="0.2"/>
    <row r="179" s="417" customFormat="1" x14ac:dyDescent="0.2"/>
    <row r="180" s="417" customFormat="1" x14ac:dyDescent="0.2"/>
    <row r="181" s="417" customFormat="1" x14ac:dyDescent="0.2"/>
    <row r="182" s="417" customFormat="1" x14ac:dyDescent="0.2"/>
    <row r="183" s="417" customFormat="1" x14ac:dyDescent="0.2"/>
    <row r="184" s="417" customFormat="1" x14ac:dyDescent="0.2"/>
    <row r="185" s="417" customFormat="1" x14ac:dyDescent="0.2"/>
    <row r="186" s="417" customFormat="1" x14ac:dyDescent="0.2"/>
    <row r="187" s="417" customFormat="1" x14ac:dyDescent="0.2"/>
    <row r="188" s="417" customFormat="1" x14ac:dyDescent="0.2"/>
    <row r="189" s="417" customFormat="1" x14ac:dyDescent="0.2"/>
    <row r="190" s="417" customFormat="1" x14ac:dyDescent="0.2"/>
    <row r="191" s="417" customFormat="1" x14ac:dyDescent="0.2"/>
    <row r="192" s="417" customFormat="1" x14ac:dyDescent="0.2"/>
    <row r="193" s="417" customFormat="1" x14ac:dyDescent="0.2"/>
    <row r="194" s="417" customFormat="1" x14ac:dyDescent="0.2"/>
    <row r="195" s="417" customFormat="1" x14ac:dyDescent="0.2"/>
    <row r="196" s="417" customFormat="1" x14ac:dyDescent="0.2"/>
    <row r="197" s="417" customFormat="1" x14ac:dyDescent="0.2"/>
    <row r="198" s="417" customFormat="1" x14ac:dyDescent="0.2"/>
    <row r="199" s="417" customFormat="1" x14ac:dyDescent="0.2"/>
    <row r="200" s="417" customFormat="1" x14ac:dyDescent="0.2"/>
    <row r="201" s="417" customFormat="1" x14ac:dyDescent="0.2"/>
    <row r="202" s="417" customFormat="1" x14ac:dyDescent="0.2"/>
    <row r="203" s="417" customFormat="1" x14ac:dyDescent="0.2"/>
    <row r="204" s="417" customFormat="1" x14ac:dyDescent="0.2"/>
    <row r="205" s="417" customFormat="1" x14ac:dyDescent="0.2"/>
    <row r="206" s="417" customFormat="1" x14ac:dyDescent="0.2"/>
    <row r="207" s="417" customFormat="1" x14ac:dyDescent="0.2"/>
    <row r="208" s="417" customFormat="1" x14ac:dyDescent="0.2"/>
    <row r="209" spans="3:42" s="417" customFormat="1" x14ac:dyDescent="0.2"/>
    <row r="210" spans="3:42" s="417" customFormat="1" x14ac:dyDescent="0.2"/>
    <row r="211" spans="3:42" s="417" customFormat="1" x14ac:dyDescent="0.2"/>
    <row r="212" spans="3:42" s="417" customFormat="1" x14ac:dyDescent="0.2"/>
    <row r="213" spans="3:42" s="417" customFormat="1" x14ac:dyDescent="0.2"/>
    <row r="214" spans="3:42" s="417" customFormat="1" x14ac:dyDescent="0.2"/>
    <row r="215" spans="3:42" s="417" customFormat="1" x14ac:dyDescent="0.2"/>
    <row r="216" spans="3:42" s="417" customFormat="1" x14ac:dyDescent="0.2"/>
    <row r="217" spans="3:42" s="417" customFormat="1" x14ac:dyDescent="0.2"/>
    <row r="218" spans="3:42" s="417" customFormat="1" x14ac:dyDescent="0.2"/>
    <row r="219" spans="3:42" s="417" customFormat="1" x14ac:dyDescent="0.2"/>
    <row r="220" spans="3:42" s="417" customFormat="1" x14ac:dyDescent="0.2"/>
    <row r="221" spans="3:42" s="417" customFormat="1" x14ac:dyDescent="0.2">
      <c r="R221" s="416"/>
      <c r="S221" s="416"/>
      <c r="T221" s="416"/>
      <c r="U221" s="416"/>
      <c r="V221" s="416"/>
      <c r="W221" s="416"/>
      <c r="X221" s="416"/>
      <c r="Y221" s="416"/>
      <c r="Z221" s="416"/>
      <c r="AA221" s="416"/>
      <c r="AB221" s="416"/>
      <c r="AC221" s="416"/>
      <c r="AD221" s="416"/>
      <c r="AE221" s="416"/>
      <c r="AF221" s="416"/>
      <c r="AG221" s="416"/>
      <c r="AH221" s="416"/>
      <c r="AI221" s="416"/>
      <c r="AJ221" s="416"/>
      <c r="AK221" s="416"/>
      <c r="AL221" s="416"/>
      <c r="AM221" s="416"/>
      <c r="AN221" s="416"/>
      <c r="AO221" s="416"/>
      <c r="AP221" s="416"/>
    </row>
    <row r="222" spans="3:42" x14ac:dyDescent="0.2">
      <c r="C222" s="417"/>
    </row>
  </sheetData>
  <mergeCells count="50">
    <mergeCell ref="F14:F17"/>
    <mergeCell ref="G18:G19"/>
    <mergeCell ref="H18:H19"/>
    <mergeCell ref="F21:F24"/>
    <mergeCell ref="F25:F26"/>
    <mergeCell ref="F27:F28"/>
    <mergeCell ref="F18:F19"/>
    <mergeCell ref="R9:R10"/>
    <mergeCell ref="M9:M10"/>
    <mergeCell ref="A5:Q5"/>
    <mergeCell ref="A6:C6"/>
    <mergeCell ref="I6:J6"/>
    <mergeCell ref="K6:L6"/>
    <mergeCell ref="D6:E6"/>
    <mergeCell ref="L9:L10"/>
    <mergeCell ref="I9:I10"/>
    <mergeCell ref="J9:J10"/>
    <mergeCell ref="P31:Q31"/>
    <mergeCell ref="H9:H10"/>
    <mergeCell ref="D9:D13"/>
    <mergeCell ref="K9:K10"/>
    <mergeCell ref="D18:D19"/>
    <mergeCell ref="F29:F30"/>
    <mergeCell ref="E9:E10"/>
    <mergeCell ref="D21:D24"/>
    <mergeCell ref="D25:D26"/>
    <mergeCell ref="F9:F13"/>
    <mergeCell ref="I31:L31"/>
    <mergeCell ref="A4:Q4"/>
    <mergeCell ref="E1:P1"/>
    <mergeCell ref="E2:P3"/>
    <mergeCell ref="G9:G10"/>
    <mergeCell ref="Q9:Q10"/>
    <mergeCell ref="N9:N10"/>
    <mergeCell ref="P9:P10"/>
    <mergeCell ref="O9:O10"/>
    <mergeCell ref="N31:O31"/>
    <mergeCell ref="A1:D3"/>
    <mergeCell ref="D14:D17"/>
    <mergeCell ref="A8:A30"/>
    <mergeCell ref="B8:B30"/>
    <mergeCell ref="C8:C30"/>
    <mergeCell ref="D27:D28"/>
    <mergeCell ref="D29:D30"/>
    <mergeCell ref="M6:Q6"/>
    <mergeCell ref="I18:I19"/>
    <mergeCell ref="J18:J19"/>
    <mergeCell ref="K18:K19"/>
    <mergeCell ref="L18:L19"/>
    <mergeCell ref="M18:M19"/>
  </mergeCells>
  <conditionalFormatting sqref="O14:O30 O8:O9">
    <cfRule type="containsText" dxfId="16" priority="1" operator="containsText" text="CUMPLE">
      <formula>NOT(ISERROR(SEARCH("CUMPLE",O8)))</formula>
    </cfRule>
  </conditionalFormatting>
  <conditionalFormatting sqref="O14:O30 O8:O9">
    <cfRule type="containsText" dxfId="15" priority="2" operator="containsText" text="NO_CUMPLE">
      <formula>NOT(ISERROR(SEARCH("NO_CUMPLE",O8)))</formula>
    </cfRule>
    <cfRule type="cellIs" dxfId="14" priority="3" operator="greaterThan">
      <formula>111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SUBGERENCIA CIENTIFICA</vt:lpstr>
      <vt:lpstr>SUBGERENCIA ADMINISTRATIVA Y F</vt:lpstr>
      <vt:lpstr>JURIDICA</vt:lpstr>
      <vt:lpstr>AUDITORIA</vt:lpstr>
      <vt:lpstr>CALIDAD Y S.P.</vt:lpstr>
      <vt:lpstr>CONTABLE</vt:lpstr>
      <vt:lpstr>CARTERA y TESORERIA</vt:lpstr>
      <vt:lpstr>SGSST</vt:lpstr>
      <vt:lpstr>AMBIENTAL</vt:lpstr>
      <vt:lpstr>SISTEMAS</vt:lpstr>
      <vt:lpstr>FACTURACION Y MERCADEO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2022-04-19T20:55:34Z</dcterms:created>
  <dcterms:modified xsi:type="dcterms:W3CDTF">2022-04-19T21:27:03Z</dcterms:modified>
</cp:coreProperties>
</file>